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95" activeTab="0"/>
  </bookViews>
  <sheets>
    <sheet name="ejecucion reservas mayo-2020" sheetId="1" r:id="rId1"/>
  </sheets>
  <definedNames/>
  <calcPr fullCalcOnLoad="1"/>
</workbook>
</file>

<file path=xl/sharedStrings.xml><?xml version="1.0" encoding="utf-8"?>
<sst xmlns="http://schemas.openxmlformats.org/spreadsheetml/2006/main" count="162" uniqueCount="153">
  <si>
    <t>ENTIDAD</t>
  </si>
  <si>
    <t>3-1-1-01-01-01-0001-000</t>
  </si>
  <si>
    <t>Sueldo básico</t>
  </si>
  <si>
    <t>3-1-2-02-01-01-0006-000</t>
  </si>
  <si>
    <t>Dotación (prendas de vestir y calzado)</t>
  </si>
  <si>
    <t>3-1-2-02-01-02-0002-000</t>
  </si>
  <si>
    <t>Pasta o pulpa, papel y productos de papel; impresos y artículos relacionados</t>
  </si>
  <si>
    <t>3-1-2-02-01-02-0006-000</t>
  </si>
  <si>
    <t>Productos de caucho y plástico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</si>
  <si>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</si>
  <si>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</si>
  <si>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</si>
  <si>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</si>
  <si>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3-1-2-02-02-01-0003-000</t>
  </si>
  <si>
    <t>Servicios de transporte de carga</t>
  </si>
  <si>
    <t>3-1-2-02-02-01-0006-001</t>
  </si>
  <si>
    <t>Servicios de mensajería</t>
  </si>
  <si>
    <t>3-1-2-02-02-02-0001-009</t>
  </si>
  <si>
    <t xml:space="preserve">Servicios de seguros generales de responsabilidad civil </t>
  </si>
  <si>
    <t>3-1-2-02-02-03-0003-001</t>
  </si>
  <si>
    <t>Servicios de consultoría en administración y servicios de gestión; servicios de tecnología de la información</t>
  </si>
  <si>
    <t>3-1-2-02-02-03-0003-003</t>
  </si>
  <si>
    <t>Servicios de diseño y desarrollo de la tecnología de la información (TI)</t>
  </si>
  <si>
    <t>Capacitación</t>
  </si>
  <si>
    <t>Bienestar e incentivos</t>
  </si>
  <si>
    <t>Salud Ocupacional</t>
  </si>
  <si>
    <t>3-3-1-15-01-01-1093-101</t>
  </si>
  <si>
    <t>3-3-1-15-01-02-1096-102</t>
  </si>
  <si>
    <t>3-3-1-15-01-03-1086-109</t>
  </si>
  <si>
    <t>3-3-1-15-01-03-1098-104</t>
  </si>
  <si>
    <t>3-3-1-15-01-03-1099-106</t>
  </si>
  <si>
    <t>3-3-1-15-01-03-1101-105</t>
  </si>
  <si>
    <t>3-3-1-15-01-03-1108-108</t>
  </si>
  <si>
    <t>3-3-1-15-01-03-1113-107</t>
  </si>
  <si>
    <t>3-3-1-15-01-05-1116-112</t>
  </si>
  <si>
    <t>3-3-1-15-02-16-1103-137</t>
  </si>
  <si>
    <t>3-3-1-15-02-16-1118-137</t>
  </si>
  <si>
    <t>3-3-1-15-07-42-1091-185</t>
  </si>
  <si>
    <t>3-3-1-15-07-44-1168-192</t>
  </si>
  <si>
    <t>3-3-1-15-07-45-1092-200</t>
  </si>
  <si>
    <t>3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</si>
  <si>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</si>
  <si>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</si>
  <si>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</si>
  <si>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</si>
  <si>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</si>
  <si>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</si>
  <si>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</si>
  <si>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</si>
  <si>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cosntitutivos de salario</t>
  </si>
  <si>
    <t>3-1-1-01-01-01</t>
  </si>
  <si>
    <t>Factores salariales comunes</t>
  </si>
  <si>
    <t>CÓDIGO</t>
  </si>
  <si>
    <t>DESCRIPCIÓN</t>
  </si>
  <si>
    <t>RESERVA CONSTITUÍDA</t>
  </si>
  <si>
    <t>ANULACIONES MES</t>
  </si>
  <si>
    <t>RESERVAS DEFINITIVAS</t>
  </si>
  <si>
    <t>AUTORIZACIÓN DE GIRO MES</t>
  </si>
  <si>
    <t>AUTORIZACIÓN GIRO ACUMULADA</t>
  </si>
  <si>
    <t>% EJE.GIRO</t>
  </si>
  <si>
    <t>RESERVA SIN AUTORIZACIÓN GIRO</t>
  </si>
  <si>
    <t>ANULACIONES ACUMULADAS</t>
  </si>
  <si>
    <t>3-1-2</t>
  </si>
  <si>
    <t>Adquisición de bines y servicios</t>
  </si>
  <si>
    <t>3-1-2-02</t>
  </si>
  <si>
    <t>Adquisiciones diferentes de activos no financieros</t>
  </si>
  <si>
    <t>3-1-2-02-01</t>
  </si>
  <si>
    <t>Materiales y suministros</t>
  </si>
  <si>
    <t>3-1-2-02-01-02</t>
  </si>
  <si>
    <t>3-1-2-02-01-01</t>
  </si>
  <si>
    <t>Productos alimenticios,bebidas y tabaco;textiles,prendas de vestir y productos de cuero</t>
  </si>
  <si>
    <t>Otros bienes transportables (excepto productos metálicos, maquinaria y equipo</t>
  </si>
  <si>
    <t>3-1-2-02-02</t>
  </si>
  <si>
    <t>Adquisición de servicios</t>
  </si>
  <si>
    <t>3-1-2-02-02-01</t>
  </si>
  <si>
    <t>Servicios de venta y de distribución; alojamiento; servicios de suministro de comidad y bebidas</t>
  </si>
  <si>
    <t>3-1-2-02-02-01-0006-000</t>
  </si>
  <si>
    <t>Servicios postales y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</si>
  <si>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</si>
  <si>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</si>
  <si>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</si>
  <si>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</si>
  <si>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3-1-2-02-02-02-0003</t>
  </si>
  <si>
    <t>Otros servicios profesionales, científicos y técnicos</t>
  </si>
  <si>
    <t>3-1-2-02-02-06</t>
  </si>
  <si>
    <t>3-1-2-02-02-07</t>
  </si>
  <si>
    <t>3-1-2-02-02-08</t>
  </si>
  <si>
    <t>3-3</t>
  </si>
  <si>
    <t>INVERSIÓN</t>
  </si>
  <si>
    <t>3-3-1</t>
  </si>
  <si>
    <t>DIRECTA</t>
  </si>
  <si>
    <t>3-3-1-15</t>
  </si>
  <si>
    <t>Bogotá Mejor Para Todos</t>
  </si>
  <si>
    <t>3-3-1-15-01</t>
  </si>
  <si>
    <t>Pilar Igualdad de calidad de vida</t>
  </si>
  <si>
    <t>3-3-1-15-01-01</t>
  </si>
  <si>
    <t>3-3-1-15-01-01-1093</t>
  </si>
  <si>
    <t>Prevención y atención de la maternidad y la paternidad temprana</t>
  </si>
  <si>
    <t>Prevención y atención de la maternidad y la paternidad tempranas</t>
  </si>
  <si>
    <t>3-3-1-15-01-02-1096</t>
  </si>
  <si>
    <t>Desarrollo integral desde la gestación hasta la adolescencia</t>
  </si>
  <si>
    <t>3-3-1-15-01-02</t>
  </si>
  <si>
    <t>3-3-1-15-01-03</t>
  </si>
  <si>
    <t>3-3-1-15-01-03-1086</t>
  </si>
  <si>
    <t>Una ciudad para las familias</t>
  </si>
  <si>
    <t>Desarrollo  integral  desde  la  gestación  hasta  la  adolescencia</t>
  </si>
  <si>
    <t>Igualdad y autonomía para una Bogotá incluyente</t>
  </si>
  <si>
    <t>3-3-1-15-01-03-1098</t>
  </si>
  <si>
    <t>Bogotá te nutre</t>
  </si>
  <si>
    <t>3-3-1-15-01-03-1099</t>
  </si>
  <si>
    <t>Envejecimiento digno, activo y feliz</t>
  </si>
  <si>
    <t>3-3-1-15-01-03-1101</t>
  </si>
  <si>
    <t>Distrito Diverso</t>
  </si>
  <si>
    <t>Distrito diverso</t>
  </si>
  <si>
    <t>3-3-1-15-01-03-1108</t>
  </si>
  <si>
    <t>Prevención y atención integral del fenómeno de habitabilidad en calle</t>
  </si>
  <si>
    <t>3-3-1-15-01-03-1113</t>
  </si>
  <si>
    <t>Por una ciudad incluyente y sin barreras</t>
  </si>
  <si>
    <t>3-3-1-15-01-05-1116</t>
  </si>
  <si>
    <t>Distrito joven</t>
  </si>
  <si>
    <t>3-3-1-15-01-05</t>
  </si>
  <si>
    <t>Desarrollo integral para la felicidad y el ejercicio de la ciudadanía</t>
  </si>
  <si>
    <t>3-3-1-15-02-16</t>
  </si>
  <si>
    <t>Pilar Democracia urbana</t>
  </si>
  <si>
    <t>Integración social para una ciudad de oportunidades</t>
  </si>
  <si>
    <t>3-3-1-15-02-16-1118</t>
  </si>
  <si>
    <t>Gestión institucional y fortalecimiento del talento humano</t>
  </si>
  <si>
    <t>Espacios de Integración Social</t>
  </si>
  <si>
    <t>3-3-1-15-02</t>
  </si>
  <si>
    <t>Espacios de integración social</t>
  </si>
  <si>
    <t>3-3-1-15-07-42-1091</t>
  </si>
  <si>
    <t>Integración eficiente y transparente para todos</t>
  </si>
  <si>
    <t>3-3-1-15-07-42</t>
  </si>
  <si>
    <t>Transparencia, estión pública y servicio a la ciudadanía</t>
  </si>
  <si>
    <t>3-3-1-15-7</t>
  </si>
  <si>
    <t>Eje transversal Gobierno legítimo, fortalecimiento local y eficiencia</t>
  </si>
  <si>
    <t>3-3-1-15-07-44</t>
  </si>
  <si>
    <t>3-3-1-15-07-44-1168</t>
  </si>
  <si>
    <t>Gobierno y ciudadanía digital</t>
  </si>
  <si>
    <t>Integración digital y de conocimiento para la inclusión social</t>
  </si>
  <si>
    <t>Fortalecimiento institucional a través de TIC</t>
  </si>
  <si>
    <t>3-3-1-15-07-45</t>
  </si>
  <si>
    <t>3-3-1-15-07-45-1092</t>
  </si>
  <si>
    <t xml:space="preserve"> Viviendo el territorio</t>
  </si>
  <si>
    <t>Viviendo el territorio</t>
  </si>
  <si>
    <t>Gobernanza e influencia local, regional e internacional</t>
  </si>
  <si>
    <t>UNIDAD EJECUTORA</t>
  </si>
  <si>
    <t>01- UNIDAD 01</t>
  </si>
  <si>
    <t>122 - SECRETARÍA DISTRITAL DE INTEGRACIÓN SOCIAL</t>
  </si>
  <si>
    <t>INFORME DE EJECUCIÓN RESERVAS PRESUPUESTALES</t>
  </si>
  <si>
    <t>MES</t>
  </si>
  <si>
    <t>MAYO</t>
  </si>
  <si>
    <t>VIGENCIA FISCAL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</si>
</sst>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* #,##0.0_-;\-* #,##0.0_-;_-* &quot;-&quot;_-;_-@_-"/>
    <numFmt numFmtId="167" formatCode="_-* #,##0.00_-;\-* #,##0.00_-;_-* &quot;-&quot;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0" borderId="11" xfId="47" applyNumberFormat="1" applyFill="1" applyBorder="1" applyAlignment="1">
      <alignment/>
    </xf>
    <xf numFmtId="3" fontId="0" fillId="0" borderId="10" xfId="47" applyNumberFormat="1" applyFill="1" applyBorder="1" applyAlignment="1">
      <alignment/>
    </xf>
    <xf numFmtId="0" fontId="0" fillId="0" borderId="10" xfId="0" applyFill="1" applyBorder="1" applyAlignment="1" quotePrefix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 horizontal="left"/>
    </xf>
    <xf numFmtId="0" fontId="33" fillId="0" borderId="20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167" fontId="0" fillId="0" borderId="10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4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23.7109375" style="0" customWidth="1"/>
    <col min="2" max="2" width="44.7109375" style="0" customWidth="1"/>
    <col min="3" max="3" width="16.7109375" style="0" customWidth="1"/>
    <col min="4" max="4" width="14.140625" style="0" customWidth="1"/>
    <col min="5" max="6" width="15.00390625" style="0" customWidth="1"/>
    <col min="7" max="7" width="15.28125" style="0" customWidth="1"/>
    <col min="8" max="8" width="23.140625" style="0" customWidth="1"/>
    <col min="9" max="9" width="9.8515625" style="26" customWidth="1"/>
    <col min="10" max="10" width="14.7109375" style="0" customWidth="1"/>
  </cols>
  <sheetData>
    <row r="1" ht="15.75" thickBot="1"/>
    <row r="2" spans="1:10" ht="15">
      <c r="A2" s="11"/>
      <c r="B2" s="12" t="s">
        <v>149</v>
      </c>
      <c r="C2" s="12"/>
      <c r="D2" s="12"/>
      <c r="E2" s="12"/>
      <c r="F2" s="12"/>
      <c r="G2" s="12"/>
      <c r="H2" s="12" t="s">
        <v>150</v>
      </c>
      <c r="I2" s="27"/>
      <c r="J2" s="13" t="s">
        <v>151</v>
      </c>
    </row>
    <row r="3" spans="1:10" ht="15">
      <c r="A3" s="14" t="s">
        <v>0</v>
      </c>
      <c r="B3" s="15" t="s">
        <v>148</v>
      </c>
      <c r="C3" s="15"/>
      <c r="D3" s="15"/>
      <c r="E3" s="15"/>
      <c r="F3" s="15"/>
      <c r="G3" s="15"/>
      <c r="H3" s="15" t="s">
        <v>152</v>
      </c>
      <c r="I3" s="28"/>
      <c r="J3" s="19">
        <v>2020</v>
      </c>
    </row>
    <row r="4" spans="1:10" ht="15.75" thickBot="1">
      <c r="A4" s="16" t="s">
        <v>146</v>
      </c>
      <c r="B4" s="17" t="s">
        <v>147</v>
      </c>
      <c r="C4" s="17"/>
      <c r="D4" s="17"/>
      <c r="E4" s="17"/>
      <c r="F4" s="17"/>
      <c r="G4" s="17"/>
      <c r="H4" s="17"/>
      <c r="I4" s="29"/>
      <c r="J4" s="18"/>
    </row>
    <row r="5" ht="15.75" thickBot="1"/>
    <row r="6" spans="1:10" ht="15">
      <c r="A6" s="23" t="s">
        <v>52</v>
      </c>
      <c r="B6" s="23" t="s">
        <v>53</v>
      </c>
      <c r="C6" s="20" t="s">
        <v>54</v>
      </c>
      <c r="D6" s="20" t="s">
        <v>55</v>
      </c>
      <c r="E6" s="20" t="s">
        <v>61</v>
      </c>
      <c r="F6" s="20" t="s">
        <v>56</v>
      </c>
      <c r="G6" s="20" t="s">
        <v>57</v>
      </c>
      <c r="H6" s="20" t="s">
        <v>58</v>
      </c>
      <c r="I6" s="20" t="s">
        <v>59</v>
      </c>
      <c r="J6" s="20" t="s">
        <v>60</v>
      </c>
    </row>
    <row r="7" spans="1:10" ht="15">
      <c r="A7" s="24"/>
      <c r="B7" s="24"/>
      <c r="C7" s="21"/>
      <c r="D7" s="21"/>
      <c r="E7" s="21"/>
      <c r="F7" s="21"/>
      <c r="G7" s="21"/>
      <c r="H7" s="21"/>
      <c r="I7" s="21"/>
      <c r="J7" s="21"/>
    </row>
    <row r="8" spans="1:10" ht="15.75" thickBot="1">
      <c r="A8" s="25"/>
      <c r="B8" s="25"/>
      <c r="C8" s="22"/>
      <c r="D8" s="22"/>
      <c r="E8" s="22"/>
      <c r="F8" s="22"/>
      <c r="G8" s="22"/>
      <c r="H8" s="22"/>
      <c r="I8" s="22"/>
      <c r="J8" s="22"/>
    </row>
    <row r="9" spans="1:10" ht="15">
      <c r="A9" s="3" t="s">
        <v>40</v>
      </c>
      <c r="B9" s="3" t="s">
        <v>41</v>
      </c>
      <c r="C9" s="8">
        <f aca="true" t="shared" si="0" ref="C9:H9">+C10+C40</f>
        <v>174715695424</v>
      </c>
      <c r="D9" s="8">
        <f t="shared" si="0"/>
        <v>66202606</v>
      </c>
      <c r="E9" s="8">
        <f t="shared" si="0"/>
        <v>103887185</v>
      </c>
      <c r="F9" s="8">
        <f t="shared" si="0"/>
        <v>174611808239</v>
      </c>
      <c r="G9" s="8">
        <f t="shared" si="0"/>
        <v>4071979235</v>
      </c>
      <c r="H9" s="8">
        <f t="shared" si="0"/>
        <v>134378252016</v>
      </c>
      <c r="I9" s="30">
        <f>+H9/F9*100</f>
        <v>76.9582844203009</v>
      </c>
      <c r="J9" s="8">
        <f>+F9-H9</f>
        <v>40233556223</v>
      </c>
    </row>
    <row r="10" spans="1:10" ht="15">
      <c r="A10" s="2" t="s">
        <v>42</v>
      </c>
      <c r="B10" s="1" t="s">
        <v>43</v>
      </c>
      <c r="C10" s="9">
        <f>+C11+C16</f>
        <v>2269355295</v>
      </c>
      <c r="D10" s="9">
        <f>+D11+D20</f>
        <v>0</v>
      </c>
      <c r="E10" s="9">
        <f>+E11+E20</f>
        <v>0</v>
      </c>
      <c r="F10" s="9">
        <f>+F11+F16</f>
        <v>2269355295</v>
      </c>
      <c r="G10" s="9">
        <f>+G11+G16</f>
        <v>60447804</v>
      </c>
      <c r="H10" s="9">
        <f>+H11+H16</f>
        <v>2121167018</v>
      </c>
      <c r="I10" s="30">
        <f aca="true" t="shared" si="1" ref="I9:I80">+H10/F10*100</f>
        <v>93.47002748637472</v>
      </c>
      <c r="J10" s="9">
        <f>+F10-H10</f>
        <v>148188277</v>
      </c>
    </row>
    <row r="11" spans="1:10" ht="15">
      <c r="A11" s="2" t="s">
        <v>44</v>
      </c>
      <c r="B11" s="1" t="s">
        <v>45</v>
      </c>
      <c r="C11" s="9">
        <f>+C12</f>
        <v>10963539</v>
      </c>
      <c r="D11" s="9">
        <f aca="true" t="shared" si="2" ref="D11:J14">+D12</f>
        <v>0</v>
      </c>
      <c r="E11" s="9">
        <f t="shared" si="2"/>
        <v>0</v>
      </c>
      <c r="F11" s="9">
        <f t="shared" si="2"/>
        <v>10963539</v>
      </c>
      <c r="G11" s="9">
        <f t="shared" si="2"/>
        <v>0</v>
      </c>
      <c r="H11" s="9">
        <f t="shared" si="2"/>
        <v>10963539</v>
      </c>
      <c r="I11" s="30">
        <f t="shared" si="1"/>
        <v>100</v>
      </c>
      <c r="J11" s="9">
        <f t="shared" si="2"/>
        <v>0</v>
      </c>
    </row>
    <row r="12" spans="1:10" ht="15">
      <c r="A12" s="2" t="s">
        <v>46</v>
      </c>
      <c r="B12" s="1" t="s">
        <v>47</v>
      </c>
      <c r="C12" s="9">
        <f>+C13</f>
        <v>10963539</v>
      </c>
      <c r="D12" s="9">
        <f t="shared" si="2"/>
        <v>0</v>
      </c>
      <c r="E12" s="9">
        <f t="shared" si="2"/>
        <v>0</v>
      </c>
      <c r="F12" s="9">
        <f t="shared" si="2"/>
        <v>10963539</v>
      </c>
      <c r="G12" s="9">
        <f t="shared" si="2"/>
        <v>0</v>
      </c>
      <c r="H12" s="9">
        <f t="shared" si="2"/>
        <v>10963539</v>
      </c>
      <c r="I12" s="30">
        <f t="shared" si="1"/>
        <v>100</v>
      </c>
      <c r="J12" s="9">
        <f t="shared" si="2"/>
        <v>0</v>
      </c>
    </row>
    <row r="13" spans="1:10" ht="15">
      <c r="A13" s="2" t="s">
        <v>48</v>
      </c>
      <c r="B13" s="1" t="s">
        <v>49</v>
      </c>
      <c r="C13" s="9">
        <f>+C14</f>
        <v>10963539</v>
      </c>
      <c r="D13" s="9">
        <f t="shared" si="2"/>
        <v>0</v>
      </c>
      <c r="E13" s="9">
        <f t="shared" si="2"/>
        <v>0</v>
      </c>
      <c r="F13" s="9">
        <f t="shared" si="2"/>
        <v>10963539</v>
      </c>
      <c r="G13" s="9">
        <f t="shared" si="2"/>
        <v>0</v>
      </c>
      <c r="H13" s="9">
        <f t="shared" si="2"/>
        <v>10963539</v>
      </c>
      <c r="I13" s="30">
        <f t="shared" si="1"/>
        <v>100</v>
      </c>
      <c r="J13" s="9">
        <f t="shared" si="2"/>
        <v>0</v>
      </c>
    </row>
    <row r="14" spans="1:10" ht="15">
      <c r="A14" s="2" t="s">
        <v>50</v>
      </c>
      <c r="B14" s="1" t="s">
        <v>51</v>
      </c>
      <c r="C14" s="9">
        <f>+C15</f>
        <v>10963539</v>
      </c>
      <c r="D14" s="9">
        <f t="shared" si="2"/>
        <v>0</v>
      </c>
      <c r="E14" s="9">
        <f t="shared" si="2"/>
        <v>0</v>
      </c>
      <c r="F14" s="9">
        <f t="shared" si="2"/>
        <v>10963539</v>
      </c>
      <c r="G14" s="9">
        <f t="shared" si="2"/>
        <v>0</v>
      </c>
      <c r="H14" s="9">
        <f t="shared" si="2"/>
        <v>10963539</v>
      </c>
      <c r="I14" s="30">
        <f t="shared" si="1"/>
        <v>100</v>
      </c>
      <c r="J14" s="9">
        <f t="shared" si="2"/>
        <v>0</v>
      </c>
    </row>
    <row r="15" spans="1:10" ht="15">
      <c r="A15" s="1" t="s">
        <v>1</v>
      </c>
      <c r="B15" s="1" t="s">
        <v>2</v>
      </c>
      <c r="C15" s="4">
        <v>10963539</v>
      </c>
      <c r="D15" s="4">
        <v>0</v>
      </c>
      <c r="E15" s="4">
        <v>0</v>
      </c>
      <c r="F15" s="4">
        <f>+C15+E15</f>
        <v>10963539</v>
      </c>
      <c r="G15" s="4">
        <v>0</v>
      </c>
      <c r="H15" s="4">
        <f>+F15</f>
        <v>10963539</v>
      </c>
      <c r="I15" s="30">
        <f t="shared" si="1"/>
        <v>100</v>
      </c>
      <c r="J15" s="4">
        <f aca="true" t="shared" si="3" ref="J15:J20">+F15-H15</f>
        <v>0</v>
      </c>
    </row>
    <row r="16" spans="1:10" ht="15">
      <c r="A16" s="2" t="s">
        <v>62</v>
      </c>
      <c r="B16" s="1" t="s">
        <v>63</v>
      </c>
      <c r="C16" s="4">
        <f aca="true" t="shared" si="4" ref="C16:H16">+C17</f>
        <v>2258391756</v>
      </c>
      <c r="D16" s="4">
        <f t="shared" si="4"/>
        <v>0</v>
      </c>
      <c r="E16" s="4">
        <f t="shared" si="4"/>
        <v>0</v>
      </c>
      <c r="F16" s="4">
        <f t="shared" si="4"/>
        <v>2258391756</v>
      </c>
      <c r="G16" s="4">
        <f t="shared" si="4"/>
        <v>60447804</v>
      </c>
      <c r="H16" s="4">
        <f t="shared" si="4"/>
        <v>2110203479</v>
      </c>
      <c r="I16" s="30">
        <f t="shared" si="1"/>
        <v>93.43832722527881</v>
      </c>
      <c r="J16" s="4">
        <f t="shared" si="3"/>
        <v>148188277</v>
      </c>
    </row>
    <row r="17" spans="1:10" ht="15">
      <c r="A17" s="2" t="s">
        <v>64</v>
      </c>
      <c r="B17" s="1" t="s">
        <v>65</v>
      </c>
      <c r="C17" s="4">
        <f>+C18+C24</f>
        <v>2258391756</v>
      </c>
      <c r="D17" s="4">
        <f>+D18</f>
        <v>0</v>
      </c>
      <c r="E17" s="4">
        <f>+E18</f>
        <v>0</v>
      </c>
      <c r="F17" s="4">
        <f>+F18+F24</f>
        <v>2258391756</v>
      </c>
      <c r="G17" s="4">
        <f>+G18+G24</f>
        <v>60447804</v>
      </c>
      <c r="H17" s="4">
        <f>+H18+H24</f>
        <v>2110203479</v>
      </c>
      <c r="I17" s="30">
        <f t="shared" si="1"/>
        <v>93.43832722527881</v>
      </c>
      <c r="J17" s="4">
        <f t="shared" si="3"/>
        <v>148188277</v>
      </c>
    </row>
    <row r="18" spans="1:10" ht="15">
      <c r="A18" s="2" t="s">
        <v>66</v>
      </c>
      <c r="B18" s="1" t="s">
        <v>67</v>
      </c>
      <c r="C18" s="4">
        <f>+C19+C21</f>
        <v>528640349</v>
      </c>
      <c r="D18" s="4">
        <f>+D19</f>
        <v>0</v>
      </c>
      <c r="E18" s="4">
        <f>+E19</f>
        <v>0</v>
      </c>
      <c r="F18" s="4">
        <f>+F19+F21</f>
        <v>528640349</v>
      </c>
      <c r="G18" s="4">
        <f>+G19</f>
        <v>0</v>
      </c>
      <c r="H18" s="4">
        <f>+H19+H21</f>
        <v>459739629</v>
      </c>
      <c r="I18" s="30">
        <f t="shared" si="1"/>
        <v>86.9664280960892</v>
      </c>
      <c r="J18" s="4">
        <f t="shared" si="3"/>
        <v>68900720</v>
      </c>
    </row>
    <row r="19" spans="1:10" ht="15">
      <c r="A19" s="2" t="s">
        <v>69</v>
      </c>
      <c r="B19" s="1" t="s">
        <v>70</v>
      </c>
      <c r="C19" s="4">
        <f>+C20</f>
        <v>162216320</v>
      </c>
      <c r="D19" s="4">
        <v>0</v>
      </c>
      <c r="E19" s="4">
        <v>0</v>
      </c>
      <c r="F19" s="4">
        <f>+C19-E19</f>
        <v>162216320</v>
      </c>
      <c r="G19" s="4">
        <f>+G20</f>
        <v>0</v>
      </c>
      <c r="H19" s="4">
        <f>+H20</f>
        <v>93315600</v>
      </c>
      <c r="I19" s="30">
        <f t="shared" si="1"/>
        <v>57.525408047722934</v>
      </c>
      <c r="J19" s="4">
        <f t="shared" si="3"/>
        <v>68900720</v>
      </c>
    </row>
    <row r="20" spans="1:10" ht="15">
      <c r="A20" s="1" t="s">
        <v>3</v>
      </c>
      <c r="B20" s="1" t="s">
        <v>4</v>
      </c>
      <c r="C20" s="4">
        <v>162216320</v>
      </c>
      <c r="D20" s="4">
        <v>0</v>
      </c>
      <c r="E20" s="4">
        <v>0</v>
      </c>
      <c r="F20" s="4">
        <f>+C20-E20</f>
        <v>162216320</v>
      </c>
      <c r="G20" s="4">
        <v>0</v>
      </c>
      <c r="H20" s="4">
        <v>93315600</v>
      </c>
      <c r="I20" s="30">
        <f t="shared" si="1"/>
        <v>57.525408047722934</v>
      </c>
      <c r="J20" s="4">
        <f t="shared" si="3"/>
        <v>68900720</v>
      </c>
    </row>
    <row r="21" spans="1:10" ht="15">
      <c r="A21" s="1" t="s">
        <v>68</v>
      </c>
      <c r="B21" s="1" t="s">
        <v>71</v>
      </c>
      <c r="C21" s="4">
        <f>+C22+C23</f>
        <v>366424029</v>
      </c>
      <c r="D21" s="4">
        <f aca="true" t="shared" si="5" ref="D21:J21">+D22+D23</f>
        <v>0</v>
      </c>
      <c r="E21" s="4">
        <f t="shared" si="5"/>
        <v>0</v>
      </c>
      <c r="F21" s="4">
        <f t="shared" si="5"/>
        <v>366424029</v>
      </c>
      <c r="G21" s="4">
        <f t="shared" si="5"/>
        <v>0</v>
      </c>
      <c r="H21" s="4">
        <f t="shared" si="5"/>
        <v>366424029</v>
      </c>
      <c r="I21" s="30">
        <f t="shared" si="1"/>
        <v>100</v>
      </c>
      <c r="J21" s="4">
        <f t="shared" si="5"/>
        <v>0</v>
      </c>
    </row>
    <row r="22" spans="1:10" ht="15">
      <c r="A22" s="1" t="s">
        <v>5</v>
      </c>
      <c r="B22" s="1" t="s">
        <v>6</v>
      </c>
      <c r="C22" s="4">
        <v>15000000</v>
      </c>
      <c r="D22" s="4">
        <v>0</v>
      </c>
      <c r="E22" s="4">
        <v>0</v>
      </c>
      <c r="F22" s="4">
        <f>+C22-E22</f>
        <v>15000000</v>
      </c>
      <c r="G22" s="4">
        <v>0</v>
      </c>
      <c r="H22" s="4">
        <v>15000000</v>
      </c>
      <c r="I22" s="30">
        <f t="shared" si="1"/>
        <v>100</v>
      </c>
      <c r="J22" s="4">
        <f>+F22-H22</f>
        <v>0</v>
      </c>
    </row>
    <row r="23" spans="1:10" ht="15">
      <c r="A23" s="1" t="s">
        <v>7</v>
      </c>
      <c r="B23" s="1" t="s">
        <v>8</v>
      </c>
      <c r="C23" s="4">
        <v>351424029</v>
      </c>
      <c r="D23" s="4">
        <v>0</v>
      </c>
      <c r="E23" s="4">
        <v>0</v>
      </c>
      <c r="F23" s="4">
        <f>+C23-E23</f>
        <v>351424029</v>
      </c>
      <c r="G23" s="4">
        <v>0</v>
      </c>
      <c r="H23" s="4">
        <v>351424029</v>
      </c>
      <c r="I23" s="30">
        <f t="shared" si="1"/>
        <v>100</v>
      </c>
      <c r="J23" s="4">
        <f>+F23-H23</f>
        <v>0</v>
      </c>
    </row>
    <row r="24" spans="1:10" ht="15">
      <c r="A24" s="2" t="s">
        <v>72</v>
      </c>
      <c r="B24" s="1" t="s">
        <v>73</v>
      </c>
      <c r="C24" s="4">
        <f>+C25+C31+C34+C37+C38+C39</f>
        <v>1729751407</v>
      </c>
      <c r="D24" s="4">
        <f aca="true" t="shared" si="6" ref="D24:J24">+D25+D31+D34+D37+D38+D39</f>
        <v>0</v>
      </c>
      <c r="E24" s="4">
        <f t="shared" si="6"/>
        <v>0</v>
      </c>
      <c r="F24" s="4">
        <f t="shared" si="6"/>
        <v>1729751407</v>
      </c>
      <c r="G24" s="4">
        <f t="shared" si="6"/>
        <v>60447804</v>
      </c>
      <c r="H24" s="4">
        <f t="shared" si="6"/>
        <v>1650463850</v>
      </c>
      <c r="I24" s="30">
        <f t="shared" si="1"/>
        <v>95.41624555533603</v>
      </c>
      <c r="J24" s="4">
        <f t="shared" si="6"/>
        <v>79287557</v>
      </c>
    </row>
    <row r="25" spans="1:10" ht="15">
      <c r="A25" s="2" t="s">
        <v>74</v>
      </c>
      <c r="B25" s="1" t="s">
        <v>75</v>
      </c>
      <c r="C25" s="4">
        <f>+C26+C27+C28+C29</f>
        <v>416929283</v>
      </c>
      <c r="D25" s="4">
        <f>+D26</f>
        <v>0</v>
      </c>
      <c r="E25" s="4">
        <f>+E26</f>
        <v>0</v>
      </c>
      <c r="F25" s="4">
        <f>+C25-E25</f>
        <v>416929283</v>
      </c>
      <c r="G25" s="4">
        <f>+G26+G27+G28+G29</f>
        <v>60447804</v>
      </c>
      <c r="H25" s="4">
        <f>+H26+H27+H28+H29</f>
        <v>339366973</v>
      </c>
      <c r="I25" s="30">
        <f t="shared" si="1"/>
        <v>81.3967708283997</v>
      </c>
      <c r="J25" s="4">
        <f aca="true" t="shared" si="7" ref="J25:J41">+F25-H25</f>
        <v>77562310</v>
      </c>
    </row>
    <row r="26" spans="1:10" ht="15">
      <c r="A26" s="1" t="s">
        <v>9</v>
      </c>
      <c r="B26" s="1" t="s">
        <v>10</v>
      </c>
      <c r="C26" s="4">
        <v>58992000</v>
      </c>
      <c r="D26" s="4">
        <v>0</v>
      </c>
      <c r="E26" s="4">
        <v>0</v>
      </c>
      <c r="F26" s="4">
        <f>+C26-E26</f>
        <v>58992000</v>
      </c>
      <c r="G26" s="4">
        <v>0</v>
      </c>
      <c r="H26" s="4">
        <v>0</v>
      </c>
      <c r="I26" s="30">
        <f t="shared" si="1"/>
        <v>0</v>
      </c>
      <c r="J26" s="4">
        <f t="shared" si="7"/>
        <v>58992000</v>
      </c>
    </row>
    <row r="27" spans="1:10" ht="15">
      <c r="A27" s="1" t="s">
        <v>11</v>
      </c>
      <c r="B27" s="1" t="s">
        <v>12</v>
      </c>
      <c r="C27" s="4">
        <v>61077834</v>
      </c>
      <c r="D27" s="4">
        <v>0</v>
      </c>
      <c r="E27" s="4">
        <v>0</v>
      </c>
      <c r="F27" s="4">
        <f>+C27-E27</f>
        <v>61077834</v>
      </c>
      <c r="G27" s="4">
        <v>0</v>
      </c>
      <c r="H27" s="4">
        <v>60626075</v>
      </c>
      <c r="I27" s="30">
        <f t="shared" si="1"/>
        <v>99.26035523787566</v>
      </c>
      <c r="J27" s="4">
        <f t="shared" si="7"/>
        <v>451759</v>
      </c>
    </row>
    <row r="28" spans="1:10" ht="15">
      <c r="A28" s="1" t="s">
        <v>13</v>
      </c>
      <c r="B28" s="1" t="s">
        <v>14</v>
      </c>
      <c r="C28" s="4">
        <v>58156949</v>
      </c>
      <c r="D28" s="4">
        <v>0</v>
      </c>
      <c r="E28" s="4">
        <v>0</v>
      </c>
      <c r="F28" s="4">
        <f>+C28-E28</f>
        <v>58156949</v>
      </c>
      <c r="G28" s="4">
        <v>13597750</v>
      </c>
      <c r="H28" s="4">
        <v>56349454</v>
      </c>
      <c r="I28" s="30">
        <f t="shared" si="1"/>
        <v>96.89203950502974</v>
      </c>
      <c r="J28" s="4">
        <f t="shared" si="7"/>
        <v>1807495</v>
      </c>
    </row>
    <row r="29" spans="1:10" ht="15">
      <c r="A29" s="1" t="s">
        <v>76</v>
      </c>
      <c r="B29" s="1" t="s">
        <v>77</v>
      </c>
      <c r="C29" s="4">
        <f aca="true" t="shared" si="8" ref="C29:H29">+C30</f>
        <v>238702500</v>
      </c>
      <c r="D29" s="4">
        <f t="shared" si="8"/>
        <v>0</v>
      </c>
      <c r="E29" s="4">
        <f t="shared" si="8"/>
        <v>0</v>
      </c>
      <c r="F29" s="4">
        <f t="shared" si="8"/>
        <v>238702500</v>
      </c>
      <c r="G29" s="4">
        <f t="shared" si="8"/>
        <v>46850054</v>
      </c>
      <c r="H29" s="4">
        <f t="shared" si="8"/>
        <v>222391444</v>
      </c>
      <c r="I29" s="30">
        <f t="shared" si="1"/>
        <v>93.16678459588819</v>
      </c>
      <c r="J29" s="4">
        <f t="shared" si="7"/>
        <v>16311056</v>
      </c>
    </row>
    <row r="30" spans="1:10" ht="15">
      <c r="A30" s="1" t="s">
        <v>15</v>
      </c>
      <c r="B30" s="1" t="s">
        <v>16</v>
      </c>
      <c r="C30" s="4">
        <v>238702500</v>
      </c>
      <c r="D30" s="4">
        <v>0</v>
      </c>
      <c r="E30" s="4">
        <v>0</v>
      </c>
      <c r="F30" s="4">
        <f>+C30-E30</f>
        <v>238702500</v>
      </c>
      <c r="G30" s="4">
        <v>46850054</v>
      </c>
      <c r="H30" s="4">
        <v>222391444</v>
      </c>
      <c r="I30" s="30">
        <f t="shared" si="1"/>
        <v>93.16678459588819</v>
      </c>
      <c r="J30" s="4">
        <f t="shared" si="7"/>
        <v>16311056</v>
      </c>
    </row>
    <row r="31" spans="1:10" ht="15">
      <c r="A31" s="2" t="s">
        <v>78</v>
      </c>
      <c r="B31" s="1" t="s">
        <v>79</v>
      </c>
      <c r="C31" s="4">
        <f aca="true" t="shared" si="9" ref="C31:H32">+C32</f>
        <v>3083605</v>
      </c>
      <c r="D31" s="4">
        <f t="shared" si="9"/>
        <v>0</v>
      </c>
      <c r="E31" s="4">
        <f t="shared" si="9"/>
        <v>0</v>
      </c>
      <c r="F31" s="4">
        <f t="shared" si="9"/>
        <v>3083605</v>
      </c>
      <c r="G31" s="4">
        <f t="shared" si="9"/>
        <v>0</v>
      </c>
      <c r="H31" s="4">
        <f t="shared" si="9"/>
        <v>3083605</v>
      </c>
      <c r="I31" s="30">
        <f t="shared" si="1"/>
        <v>100</v>
      </c>
      <c r="J31" s="4">
        <f t="shared" si="7"/>
        <v>0</v>
      </c>
    </row>
    <row r="32" spans="1:10" ht="15">
      <c r="A32" s="2" t="s">
        <v>80</v>
      </c>
      <c r="B32" s="1" t="s">
        <v>81</v>
      </c>
      <c r="C32" s="4">
        <f t="shared" si="9"/>
        <v>3083605</v>
      </c>
      <c r="D32" s="4">
        <f t="shared" si="9"/>
        <v>0</v>
      </c>
      <c r="E32" s="4">
        <f t="shared" si="9"/>
        <v>0</v>
      </c>
      <c r="F32" s="4">
        <f t="shared" si="9"/>
        <v>3083605</v>
      </c>
      <c r="G32" s="4">
        <f t="shared" si="9"/>
        <v>0</v>
      </c>
      <c r="H32" s="4">
        <f t="shared" si="9"/>
        <v>3083605</v>
      </c>
      <c r="I32" s="30">
        <f t="shared" si="1"/>
        <v>100</v>
      </c>
      <c r="J32" s="4">
        <f t="shared" si="7"/>
        <v>0</v>
      </c>
    </row>
    <row r="33" spans="1:10" ht="15">
      <c r="A33" s="1" t="s">
        <v>17</v>
      </c>
      <c r="B33" s="1" t="s">
        <v>18</v>
      </c>
      <c r="C33" s="4">
        <v>3083605</v>
      </c>
      <c r="D33" s="4">
        <v>0</v>
      </c>
      <c r="E33" s="4">
        <v>0</v>
      </c>
      <c r="F33" s="4">
        <f>+C33-E33</f>
        <v>3083605</v>
      </c>
      <c r="G33" s="4">
        <v>0</v>
      </c>
      <c r="H33" s="4">
        <v>3083605</v>
      </c>
      <c r="I33" s="30">
        <f t="shared" si="1"/>
        <v>100</v>
      </c>
      <c r="J33" s="4">
        <f t="shared" si="7"/>
        <v>0</v>
      </c>
    </row>
    <row r="34" spans="1:10" ht="15">
      <c r="A34" s="1" t="s">
        <v>82</v>
      </c>
      <c r="B34" s="1" t="s">
        <v>83</v>
      </c>
      <c r="C34" s="4">
        <f>+C35+C36</f>
        <v>1223226318</v>
      </c>
      <c r="D34" s="4">
        <f>+D35+D35</f>
        <v>0</v>
      </c>
      <c r="E34" s="4">
        <f>+E35+E35</f>
        <v>0</v>
      </c>
      <c r="F34" s="4">
        <f>+F35+F36</f>
        <v>1223226318</v>
      </c>
      <c r="G34" s="4">
        <f>+G35</f>
        <v>0</v>
      </c>
      <c r="H34" s="4">
        <f>+H35+H36</f>
        <v>1222761350</v>
      </c>
      <c r="I34" s="30"/>
      <c r="J34" s="4">
        <f t="shared" si="7"/>
        <v>464968</v>
      </c>
    </row>
    <row r="35" spans="1:10" ht="15">
      <c r="A35" s="1" t="s">
        <v>19</v>
      </c>
      <c r="B35" s="1" t="s">
        <v>20</v>
      </c>
      <c r="C35" s="4">
        <v>1155000000</v>
      </c>
      <c r="D35" s="4">
        <v>0</v>
      </c>
      <c r="E35" s="4">
        <v>0</v>
      </c>
      <c r="F35" s="4">
        <f>+C35-E35</f>
        <v>1155000000</v>
      </c>
      <c r="G35" s="4">
        <v>0</v>
      </c>
      <c r="H35" s="4">
        <v>1155000000</v>
      </c>
      <c r="I35" s="30">
        <f t="shared" si="1"/>
        <v>100</v>
      </c>
      <c r="J35" s="4">
        <f t="shared" si="7"/>
        <v>0</v>
      </c>
    </row>
    <row r="36" spans="1:10" ht="15">
      <c r="A36" s="1" t="s">
        <v>21</v>
      </c>
      <c r="B36" s="1" t="s">
        <v>22</v>
      </c>
      <c r="C36" s="4">
        <v>68226318</v>
      </c>
      <c r="D36" s="4">
        <v>0</v>
      </c>
      <c r="E36" s="4">
        <v>0</v>
      </c>
      <c r="F36" s="4">
        <f>+C36-E36</f>
        <v>68226318</v>
      </c>
      <c r="G36" s="4">
        <v>0</v>
      </c>
      <c r="H36" s="4">
        <v>67761350</v>
      </c>
      <c r="I36" s="30">
        <f t="shared" si="1"/>
        <v>99.31849172924736</v>
      </c>
      <c r="J36" s="4">
        <f t="shared" si="7"/>
        <v>464968</v>
      </c>
    </row>
    <row r="37" spans="1:10" ht="15">
      <c r="A37" s="1" t="s">
        <v>84</v>
      </c>
      <c r="B37" s="1" t="s">
        <v>23</v>
      </c>
      <c r="C37" s="4">
        <v>1</v>
      </c>
      <c r="D37" s="4">
        <v>0</v>
      </c>
      <c r="E37" s="4">
        <v>0</v>
      </c>
      <c r="F37" s="4">
        <f>+C37-E37</f>
        <v>1</v>
      </c>
      <c r="G37" s="4">
        <v>0</v>
      </c>
      <c r="H37" s="4">
        <v>0</v>
      </c>
      <c r="I37" s="30">
        <f t="shared" si="1"/>
        <v>0</v>
      </c>
      <c r="J37" s="4">
        <f t="shared" si="7"/>
        <v>1</v>
      </c>
    </row>
    <row r="38" spans="1:10" ht="15">
      <c r="A38" s="1" t="s">
        <v>85</v>
      </c>
      <c r="B38" s="1" t="s">
        <v>24</v>
      </c>
      <c r="C38" s="4">
        <v>86393000</v>
      </c>
      <c r="D38" s="4">
        <v>0</v>
      </c>
      <c r="E38" s="4">
        <v>0</v>
      </c>
      <c r="F38" s="4">
        <f>+C38-E38</f>
        <v>86393000</v>
      </c>
      <c r="G38" s="4">
        <v>0</v>
      </c>
      <c r="H38" s="4">
        <v>85133000</v>
      </c>
      <c r="I38" s="30">
        <f t="shared" si="1"/>
        <v>98.54154850508722</v>
      </c>
      <c r="J38" s="4">
        <f t="shared" si="7"/>
        <v>1260000</v>
      </c>
    </row>
    <row r="39" spans="1:10" ht="15">
      <c r="A39" s="1" t="s">
        <v>86</v>
      </c>
      <c r="B39" s="1" t="s">
        <v>25</v>
      </c>
      <c r="C39" s="4">
        <v>119200</v>
      </c>
      <c r="D39" s="4">
        <v>0</v>
      </c>
      <c r="E39" s="4">
        <v>0</v>
      </c>
      <c r="F39" s="4">
        <f>+C39-E39</f>
        <v>119200</v>
      </c>
      <c r="G39" s="4">
        <v>0</v>
      </c>
      <c r="H39" s="4">
        <v>118922</v>
      </c>
      <c r="I39" s="30">
        <f t="shared" si="1"/>
        <v>99.76677852348993</v>
      </c>
      <c r="J39" s="4">
        <f t="shared" si="7"/>
        <v>278</v>
      </c>
    </row>
    <row r="40" spans="1:10" ht="15">
      <c r="A40" s="2" t="s">
        <v>87</v>
      </c>
      <c r="B40" s="1" t="s">
        <v>88</v>
      </c>
      <c r="C40" s="4">
        <f aca="true" t="shared" si="10" ref="C40:H41">+C41</f>
        <v>172446340129</v>
      </c>
      <c r="D40" s="4">
        <f t="shared" si="10"/>
        <v>66202606</v>
      </c>
      <c r="E40" s="4">
        <f t="shared" si="10"/>
        <v>103887185</v>
      </c>
      <c r="F40" s="4">
        <f t="shared" si="10"/>
        <v>172342452944</v>
      </c>
      <c r="G40" s="4">
        <f t="shared" si="10"/>
        <v>4011531431</v>
      </c>
      <c r="H40" s="4">
        <f t="shared" si="10"/>
        <v>132257084998</v>
      </c>
      <c r="I40" s="30">
        <f t="shared" si="1"/>
        <v>76.74086259000555</v>
      </c>
      <c r="J40" s="4">
        <f t="shared" si="7"/>
        <v>40085367946</v>
      </c>
    </row>
    <row r="41" spans="1:10" ht="15">
      <c r="A41" s="10" t="s">
        <v>89</v>
      </c>
      <c r="B41" s="5" t="s">
        <v>90</v>
      </c>
      <c r="C41" s="4">
        <f t="shared" si="10"/>
        <v>172446340129</v>
      </c>
      <c r="D41" s="4">
        <f t="shared" si="10"/>
        <v>66202606</v>
      </c>
      <c r="E41" s="4">
        <f t="shared" si="10"/>
        <v>103887185</v>
      </c>
      <c r="F41" s="4">
        <f t="shared" si="10"/>
        <v>172342452944</v>
      </c>
      <c r="G41" s="4">
        <f t="shared" si="10"/>
        <v>4011531431</v>
      </c>
      <c r="H41" s="4">
        <f t="shared" si="10"/>
        <v>132257084998</v>
      </c>
      <c r="I41" s="30">
        <f t="shared" si="1"/>
        <v>76.74086259000555</v>
      </c>
      <c r="J41" s="4">
        <f t="shared" si="7"/>
        <v>40085367946</v>
      </c>
    </row>
    <row r="42" spans="1:10" ht="15">
      <c r="A42" s="10" t="s">
        <v>91</v>
      </c>
      <c r="B42" s="5" t="s">
        <v>92</v>
      </c>
      <c r="C42" s="4">
        <f>+C43+C66+C71</f>
        <v>172446340129</v>
      </c>
      <c r="D42" s="4">
        <f aca="true" t="shared" si="11" ref="D42:J42">+D43+D66+D71</f>
        <v>66202606</v>
      </c>
      <c r="E42" s="4">
        <f t="shared" si="11"/>
        <v>103887185</v>
      </c>
      <c r="F42" s="4">
        <f t="shared" si="11"/>
        <v>172342452944</v>
      </c>
      <c r="G42" s="4">
        <f t="shared" si="11"/>
        <v>4011531431</v>
      </c>
      <c r="H42" s="4">
        <f t="shared" si="11"/>
        <v>132257084998</v>
      </c>
      <c r="I42" s="30">
        <f t="shared" si="1"/>
        <v>76.74086259000555</v>
      </c>
      <c r="J42" s="4">
        <f t="shared" si="11"/>
        <v>40085367946</v>
      </c>
    </row>
    <row r="43" spans="1:10" ht="15">
      <c r="A43" s="10" t="s">
        <v>93</v>
      </c>
      <c r="B43" s="5" t="s">
        <v>94</v>
      </c>
      <c r="C43" s="4">
        <f>+C44+C47+C50+C63</f>
        <v>95933889478</v>
      </c>
      <c r="D43" s="4">
        <f aca="true" t="shared" si="12" ref="D43:J43">+D44+D47+D50+D63</f>
        <v>36922933</v>
      </c>
      <c r="E43" s="4">
        <f t="shared" si="12"/>
        <v>72666133</v>
      </c>
      <c r="F43" s="4">
        <f t="shared" si="12"/>
        <v>95861223345</v>
      </c>
      <c r="G43" s="4">
        <f t="shared" si="12"/>
        <v>2000339267</v>
      </c>
      <c r="H43" s="4">
        <f t="shared" si="12"/>
        <v>82253473463</v>
      </c>
      <c r="I43" s="30">
        <f t="shared" si="1"/>
        <v>85.80474001147851</v>
      </c>
      <c r="J43" s="4">
        <f t="shared" si="12"/>
        <v>13607749882</v>
      </c>
    </row>
    <row r="44" spans="1:10" ht="15">
      <c r="A44" s="10" t="s">
        <v>95</v>
      </c>
      <c r="B44" s="5" t="s">
        <v>98</v>
      </c>
      <c r="C44" s="4">
        <f>+C45</f>
        <v>86453878</v>
      </c>
      <c r="D44" s="4">
        <v>0</v>
      </c>
      <c r="E44" s="4">
        <v>0</v>
      </c>
      <c r="F44" s="4">
        <f>+C44-E44</f>
        <v>86453878</v>
      </c>
      <c r="G44" s="4">
        <v>0</v>
      </c>
      <c r="H44" s="4">
        <f>+H45</f>
        <v>74035500</v>
      </c>
      <c r="I44" s="30">
        <f t="shared" si="1"/>
        <v>85.63583463543416</v>
      </c>
      <c r="J44" s="4">
        <f>+J45</f>
        <v>12418378</v>
      </c>
    </row>
    <row r="45" spans="1:10" ht="15">
      <c r="A45" s="10" t="s">
        <v>96</v>
      </c>
      <c r="B45" s="5" t="s">
        <v>97</v>
      </c>
      <c r="C45" s="4">
        <f>+C46</f>
        <v>86453878</v>
      </c>
      <c r="D45" s="4">
        <v>0</v>
      </c>
      <c r="E45" s="4">
        <v>0</v>
      </c>
      <c r="F45" s="4">
        <f>+C45-E45</f>
        <v>86453878</v>
      </c>
      <c r="G45" s="4">
        <v>0</v>
      </c>
      <c r="H45" s="4">
        <f>+H46</f>
        <v>74035500</v>
      </c>
      <c r="I45" s="30">
        <f t="shared" si="1"/>
        <v>85.63583463543416</v>
      </c>
      <c r="J45" s="4">
        <f>+J46</f>
        <v>12418378</v>
      </c>
    </row>
    <row r="46" spans="1:10" ht="15">
      <c r="A46" s="5" t="s">
        <v>26</v>
      </c>
      <c r="B46" s="5" t="s">
        <v>97</v>
      </c>
      <c r="C46" s="4">
        <v>86453878</v>
      </c>
      <c r="D46" s="4">
        <v>0</v>
      </c>
      <c r="E46" s="4">
        <v>0</v>
      </c>
      <c r="F46" s="4">
        <f>+C46-E46</f>
        <v>86453878</v>
      </c>
      <c r="G46" s="4">
        <v>0</v>
      </c>
      <c r="H46" s="4">
        <v>74035500</v>
      </c>
      <c r="I46" s="30">
        <f t="shared" si="1"/>
        <v>85.63583463543416</v>
      </c>
      <c r="J46" s="4">
        <f>+F46-H46</f>
        <v>12418378</v>
      </c>
    </row>
    <row r="47" spans="1:10" s="6" customFormat="1" ht="15">
      <c r="A47" s="5" t="s">
        <v>101</v>
      </c>
      <c r="B47" s="5" t="s">
        <v>100</v>
      </c>
      <c r="C47" s="4">
        <f aca="true" t="shared" si="13" ref="C47:H48">+C48</f>
        <v>33277566681</v>
      </c>
      <c r="D47" s="4">
        <f t="shared" si="13"/>
        <v>14823000</v>
      </c>
      <c r="E47" s="4">
        <f t="shared" si="13"/>
        <v>28606200</v>
      </c>
      <c r="F47" s="4">
        <f t="shared" si="13"/>
        <v>33248960481</v>
      </c>
      <c r="G47" s="4">
        <f t="shared" si="13"/>
        <v>838486618</v>
      </c>
      <c r="H47" s="4">
        <f t="shared" si="13"/>
        <v>28755303411</v>
      </c>
      <c r="I47" s="30">
        <f t="shared" si="1"/>
        <v>86.48481935978755</v>
      </c>
      <c r="J47" s="4">
        <f>+J48</f>
        <v>4493657070</v>
      </c>
    </row>
    <row r="48" spans="1:10" ht="15">
      <c r="A48" s="5" t="s">
        <v>99</v>
      </c>
      <c r="B48" s="5" t="s">
        <v>100</v>
      </c>
      <c r="C48" s="4">
        <f t="shared" si="13"/>
        <v>33277566681</v>
      </c>
      <c r="D48" s="4">
        <f t="shared" si="13"/>
        <v>14823000</v>
      </c>
      <c r="E48" s="4">
        <f t="shared" si="13"/>
        <v>28606200</v>
      </c>
      <c r="F48" s="4">
        <f t="shared" si="13"/>
        <v>33248960481</v>
      </c>
      <c r="G48" s="4">
        <f t="shared" si="13"/>
        <v>838486618</v>
      </c>
      <c r="H48" s="4">
        <f t="shared" si="13"/>
        <v>28755303411</v>
      </c>
      <c r="I48" s="30">
        <f t="shared" si="1"/>
        <v>86.48481935978755</v>
      </c>
      <c r="J48" s="4">
        <f>+J49</f>
        <v>4493657070</v>
      </c>
    </row>
    <row r="49" spans="1:10" ht="15">
      <c r="A49" s="5" t="s">
        <v>27</v>
      </c>
      <c r="B49" s="5" t="s">
        <v>105</v>
      </c>
      <c r="C49" s="4">
        <v>33277566681</v>
      </c>
      <c r="D49" s="4">
        <v>14823000</v>
      </c>
      <c r="E49" s="4">
        <v>28606200</v>
      </c>
      <c r="F49" s="4">
        <f>+C49-E49</f>
        <v>33248960481</v>
      </c>
      <c r="G49" s="4">
        <v>838486618</v>
      </c>
      <c r="H49" s="4">
        <v>28755303411</v>
      </c>
      <c r="I49" s="30">
        <f t="shared" si="1"/>
        <v>86.48481935978755</v>
      </c>
      <c r="J49" s="4">
        <f>+F49-H49</f>
        <v>4493657070</v>
      </c>
    </row>
    <row r="50" spans="1:10" ht="15">
      <c r="A50" s="5" t="s">
        <v>102</v>
      </c>
      <c r="B50" s="5" t="s">
        <v>106</v>
      </c>
      <c r="C50" s="4">
        <f>+C51+C53+C55+C57+C59+C61</f>
        <v>61589457229</v>
      </c>
      <c r="D50" s="4">
        <f aca="true" t="shared" si="14" ref="D50:J50">+D51+D53+D55+D57+D59+D61</f>
        <v>22099933</v>
      </c>
      <c r="E50" s="4">
        <f t="shared" si="14"/>
        <v>44059933</v>
      </c>
      <c r="F50" s="4">
        <f t="shared" si="14"/>
        <v>61545397296</v>
      </c>
      <c r="G50" s="4">
        <f t="shared" si="14"/>
        <v>1153659549</v>
      </c>
      <c r="H50" s="4">
        <f t="shared" si="14"/>
        <v>52613001001</v>
      </c>
      <c r="I50" s="30">
        <f t="shared" si="1"/>
        <v>85.48649178095314</v>
      </c>
      <c r="J50" s="4">
        <f t="shared" si="14"/>
        <v>8932396295</v>
      </c>
    </row>
    <row r="51" spans="1:10" ht="15">
      <c r="A51" s="5" t="s">
        <v>103</v>
      </c>
      <c r="B51" s="5" t="s">
        <v>104</v>
      </c>
      <c r="C51" s="4">
        <f aca="true" t="shared" si="15" ref="C51:H51">+C52</f>
        <v>3137197841</v>
      </c>
      <c r="D51" s="4">
        <f t="shared" si="15"/>
        <v>17080000</v>
      </c>
      <c r="E51" s="4">
        <f t="shared" si="15"/>
        <v>17080000</v>
      </c>
      <c r="F51" s="4">
        <f t="shared" si="15"/>
        <v>3120117841</v>
      </c>
      <c r="G51" s="4">
        <f t="shared" si="15"/>
        <v>114689648</v>
      </c>
      <c r="H51" s="4">
        <f t="shared" si="15"/>
        <v>2889236428</v>
      </c>
      <c r="I51" s="30">
        <f t="shared" si="1"/>
        <v>92.60023419737242</v>
      </c>
      <c r="J51" s="4">
        <f>+J52</f>
        <v>230881413</v>
      </c>
    </row>
    <row r="52" spans="1:10" ht="15">
      <c r="A52" s="5" t="s">
        <v>28</v>
      </c>
      <c r="B52" s="5" t="s">
        <v>104</v>
      </c>
      <c r="C52" s="4">
        <v>3137197841</v>
      </c>
      <c r="D52" s="4">
        <v>17080000</v>
      </c>
      <c r="E52" s="4">
        <v>17080000</v>
      </c>
      <c r="F52" s="4">
        <f>+C52-E52</f>
        <v>3120117841</v>
      </c>
      <c r="G52" s="4">
        <v>114689648</v>
      </c>
      <c r="H52" s="4">
        <v>2889236428</v>
      </c>
      <c r="I52" s="30">
        <f t="shared" si="1"/>
        <v>92.60023419737242</v>
      </c>
      <c r="J52" s="4">
        <f>+F52-H52</f>
        <v>230881413</v>
      </c>
    </row>
    <row r="53" spans="1:10" s="6" customFormat="1" ht="15">
      <c r="A53" s="5" t="s">
        <v>107</v>
      </c>
      <c r="B53" s="5" t="s">
        <v>108</v>
      </c>
      <c r="C53" s="4">
        <f aca="true" t="shared" si="16" ref="C53:H53">+C54</f>
        <v>21709732936</v>
      </c>
      <c r="D53" s="4">
        <f t="shared" si="16"/>
        <v>0</v>
      </c>
      <c r="E53" s="4">
        <f t="shared" si="16"/>
        <v>0</v>
      </c>
      <c r="F53" s="4">
        <f t="shared" si="16"/>
        <v>21709732936</v>
      </c>
      <c r="G53" s="4">
        <f t="shared" si="16"/>
        <v>809954010</v>
      </c>
      <c r="H53" s="4">
        <f t="shared" si="16"/>
        <v>18913643338</v>
      </c>
      <c r="I53" s="30">
        <f t="shared" si="1"/>
        <v>87.12057119153499</v>
      </c>
      <c r="J53" s="4">
        <f>+J54</f>
        <v>2796089598</v>
      </c>
    </row>
    <row r="54" spans="1:10" ht="15">
      <c r="A54" s="5" t="s">
        <v>29</v>
      </c>
      <c r="B54" s="5" t="s">
        <v>108</v>
      </c>
      <c r="C54" s="4">
        <v>21709732936</v>
      </c>
      <c r="D54" s="4">
        <v>0</v>
      </c>
      <c r="E54" s="4">
        <v>0</v>
      </c>
      <c r="F54" s="4">
        <f>+C54-E54</f>
        <v>21709732936</v>
      </c>
      <c r="G54" s="4">
        <v>809954010</v>
      </c>
      <c r="H54" s="4">
        <v>18913643338</v>
      </c>
      <c r="I54" s="30">
        <f t="shared" si="1"/>
        <v>87.12057119153499</v>
      </c>
      <c r="J54" s="4">
        <f>+F54-H54</f>
        <v>2796089598</v>
      </c>
    </row>
    <row r="55" spans="1:10" ht="15">
      <c r="A55" s="5" t="s">
        <v>109</v>
      </c>
      <c r="B55" s="5" t="s">
        <v>110</v>
      </c>
      <c r="C55" s="4">
        <f aca="true" t="shared" si="17" ref="C55:H55">+C56</f>
        <v>19621049655</v>
      </c>
      <c r="D55" s="4">
        <f t="shared" si="17"/>
        <v>0</v>
      </c>
      <c r="E55" s="4">
        <f t="shared" si="17"/>
        <v>21960000</v>
      </c>
      <c r="F55" s="4">
        <f t="shared" si="17"/>
        <v>19599089655</v>
      </c>
      <c r="G55" s="4">
        <f t="shared" si="17"/>
        <v>106214859</v>
      </c>
      <c r="H55" s="4">
        <f t="shared" si="17"/>
        <v>14573381948</v>
      </c>
      <c r="I55" s="30">
        <f t="shared" si="1"/>
        <v>74.3574431493155</v>
      </c>
      <c r="J55" s="4">
        <f>+J56</f>
        <v>5025707707</v>
      </c>
    </row>
    <row r="56" spans="1:10" ht="15">
      <c r="A56" s="5" t="s">
        <v>30</v>
      </c>
      <c r="B56" s="5" t="s">
        <v>110</v>
      </c>
      <c r="C56" s="4">
        <v>19621049655</v>
      </c>
      <c r="D56" s="4">
        <v>0</v>
      </c>
      <c r="E56" s="4">
        <v>21960000</v>
      </c>
      <c r="F56" s="4">
        <f>+C56-E56</f>
        <v>19599089655</v>
      </c>
      <c r="G56" s="4">
        <v>106214859</v>
      </c>
      <c r="H56" s="4">
        <v>14573381948</v>
      </c>
      <c r="I56" s="30">
        <f t="shared" si="1"/>
        <v>74.3574431493155</v>
      </c>
      <c r="J56" s="4">
        <f>+F56-H56</f>
        <v>5025707707</v>
      </c>
    </row>
    <row r="57" spans="1:10" ht="15">
      <c r="A57" s="5" t="s">
        <v>111</v>
      </c>
      <c r="B57" s="5" t="s">
        <v>112</v>
      </c>
      <c r="C57" s="4">
        <f aca="true" t="shared" si="18" ref="C57:H57">+C58</f>
        <v>418698775</v>
      </c>
      <c r="D57" s="4">
        <f t="shared" si="18"/>
        <v>0</v>
      </c>
      <c r="E57" s="4">
        <f t="shared" si="18"/>
        <v>0</v>
      </c>
      <c r="F57" s="4">
        <f t="shared" si="18"/>
        <v>418698775</v>
      </c>
      <c r="G57" s="4">
        <f t="shared" si="18"/>
        <v>12360359</v>
      </c>
      <c r="H57" s="4">
        <f t="shared" si="18"/>
        <v>384131252</v>
      </c>
      <c r="I57" s="30">
        <f t="shared" si="1"/>
        <v>91.74405919864466</v>
      </c>
      <c r="J57" s="4">
        <f>+J58</f>
        <v>34567523</v>
      </c>
    </row>
    <row r="58" spans="1:10" ht="15">
      <c r="A58" s="5" t="s">
        <v>31</v>
      </c>
      <c r="B58" s="5" t="s">
        <v>113</v>
      </c>
      <c r="C58" s="4">
        <v>418698775</v>
      </c>
      <c r="D58" s="4">
        <v>0</v>
      </c>
      <c r="E58" s="4">
        <v>0</v>
      </c>
      <c r="F58" s="4">
        <f>+C58-E58</f>
        <v>418698775</v>
      </c>
      <c r="G58" s="4">
        <v>12360359</v>
      </c>
      <c r="H58" s="4">
        <v>384131252</v>
      </c>
      <c r="I58" s="30">
        <f t="shared" si="1"/>
        <v>91.74405919864466</v>
      </c>
      <c r="J58" s="4">
        <f>+F58-H58</f>
        <v>34567523</v>
      </c>
    </row>
    <row r="59" spans="1:10" s="6" customFormat="1" ht="15">
      <c r="A59" s="5" t="s">
        <v>114</v>
      </c>
      <c r="B59" s="5" t="s">
        <v>115</v>
      </c>
      <c r="C59" s="4">
        <f aca="true" t="shared" si="19" ref="C59:H59">+C60</f>
        <v>7096786503</v>
      </c>
      <c r="D59" s="4">
        <f t="shared" si="19"/>
        <v>5019933</v>
      </c>
      <c r="E59" s="4">
        <f t="shared" si="19"/>
        <v>5019933</v>
      </c>
      <c r="F59" s="4">
        <f t="shared" si="19"/>
        <v>7091766570</v>
      </c>
      <c r="G59" s="4">
        <f t="shared" si="19"/>
        <v>37645051</v>
      </c>
      <c r="H59" s="4">
        <f t="shared" si="19"/>
        <v>6832582547</v>
      </c>
      <c r="I59" s="30"/>
      <c r="J59" s="4">
        <f>+J60</f>
        <v>259184023</v>
      </c>
    </row>
    <row r="60" spans="1:10" ht="15">
      <c r="A60" s="5" t="s">
        <v>32</v>
      </c>
      <c r="B60" s="5" t="s">
        <v>115</v>
      </c>
      <c r="C60" s="4">
        <v>7096786503</v>
      </c>
      <c r="D60" s="4">
        <v>5019933</v>
      </c>
      <c r="E60" s="4">
        <v>5019933</v>
      </c>
      <c r="F60" s="4">
        <f>+C60-E60</f>
        <v>7091766570</v>
      </c>
      <c r="G60" s="4">
        <v>37645051</v>
      </c>
      <c r="H60" s="4">
        <v>6832582547</v>
      </c>
      <c r="I60" s="30">
        <f t="shared" si="1"/>
        <v>96.34528265359981</v>
      </c>
      <c r="J60" s="4">
        <f>+F60-H60</f>
        <v>259184023</v>
      </c>
    </row>
    <row r="61" spans="1:10" s="6" customFormat="1" ht="15">
      <c r="A61" s="5" t="s">
        <v>116</v>
      </c>
      <c r="B61" s="5" t="s">
        <v>117</v>
      </c>
      <c r="C61" s="4">
        <f aca="true" t="shared" si="20" ref="C61:H61">+C62</f>
        <v>9605991519</v>
      </c>
      <c r="D61" s="4">
        <f t="shared" si="20"/>
        <v>0</v>
      </c>
      <c r="E61" s="4">
        <f t="shared" si="20"/>
        <v>0</v>
      </c>
      <c r="F61" s="4">
        <f t="shared" si="20"/>
        <v>9605991519</v>
      </c>
      <c r="G61" s="4">
        <f t="shared" si="20"/>
        <v>72795622</v>
      </c>
      <c r="H61" s="4">
        <f t="shared" si="20"/>
        <v>9020025488</v>
      </c>
      <c r="I61" s="30">
        <f t="shared" si="1"/>
        <v>93.89999429167725</v>
      </c>
      <c r="J61" s="4">
        <f>+J62</f>
        <v>585966031</v>
      </c>
    </row>
    <row r="62" spans="1:10" ht="15">
      <c r="A62" s="5" t="s">
        <v>33</v>
      </c>
      <c r="B62" s="5" t="s">
        <v>117</v>
      </c>
      <c r="C62" s="4">
        <v>9605991519</v>
      </c>
      <c r="D62" s="4">
        <v>0</v>
      </c>
      <c r="E62" s="4">
        <v>0</v>
      </c>
      <c r="F62" s="4">
        <f>+C62-E62</f>
        <v>9605991519</v>
      </c>
      <c r="G62" s="4">
        <v>72795622</v>
      </c>
      <c r="H62" s="4">
        <v>9020025488</v>
      </c>
      <c r="I62" s="30">
        <f t="shared" si="1"/>
        <v>93.89999429167725</v>
      </c>
      <c r="J62" s="4">
        <f>+F62-H62</f>
        <v>585966031</v>
      </c>
    </row>
    <row r="63" spans="1:10" ht="15">
      <c r="A63" s="5" t="s">
        <v>120</v>
      </c>
      <c r="B63" s="5" t="s">
        <v>121</v>
      </c>
      <c r="C63" s="4">
        <f aca="true" t="shared" si="21" ref="C63:H64">+C64</f>
        <v>980411690</v>
      </c>
      <c r="D63" s="4">
        <f t="shared" si="21"/>
        <v>0</v>
      </c>
      <c r="E63" s="4">
        <f t="shared" si="21"/>
        <v>0</v>
      </c>
      <c r="F63" s="4">
        <f t="shared" si="21"/>
        <v>980411690</v>
      </c>
      <c r="G63" s="4">
        <f t="shared" si="21"/>
        <v>8193100</v>
      </c>
      <c r="H63" s="4">
        <f t="shared" si="21"/>
        <v>811133551</v>
      </c>
      <c r="I63" s="30">
        <f t="shared" si="1"/>
        <v>82.73397382685226</v>
      </c>
      <c r="J63" s="4">
        <f>+J64</f>
        <v>169278139</v>
      </c>
    </row>
    <row r="64" spans="1:10" ht="15">
      <c r="A64" s="5" t="s">
        <v>118</v>
      </c>
      <c r="B64" s="5" t="s">
        <v>119</v>
      </c>
      <c r="C64" s="4">
        <f t="shared" si="21"/>
        <v>980411690</v>
      </c>
      <c r="D64" s="4">
        <f t="shared" si="21"/>
        <v>0</v>
      </c>
      <c r="E64" s="4">
        <f t="shared" si="21"/>
        <v>0</v>
      </c>
      <c r="F64" s="4">
        <f t="shared" si="21"/>
        <v>980411690</v>
      </c>
      <c r="G64" s="4">
        <f t="shared" si="21"/>
        <v>8193100</v>
      </c>
      <c r="H64" s="4">
        <f t="shared" si="21"/>
        <v>811133551</v>
      </c>
      <c r="I64" s="30">
        <f t="shared" si="1"/>
        <v>82.73397382685226</v>
      </c>
      <c r="J64" s="4">
        <f>+J65</f>
        <v>169278139</v>
      </c>
    </row>
    <row r="65" spans="1:10" ht="15">
      <c r="A65" s="5" t="s">
        <v>34</v>
      </c>
      <c r="B65" s="5" t="s">
        <v>119</v>
      </c>
      <c r="C65" s="4">
        <v>980411690</v>
      </c>
      <c r="D65" s="4">
        <v>0</v>
      </c>
      <c r="E65" s="4">
        <v>0</v>
      </c>
      <c r="F65" s="4">
        <f>+C65-E65</f>
        <v>980411690</v>
      </c>
      <c r="G65" s="4">
        <v>8193100</v>
      </c>
      <c r="H65" s="4">
        <v>811133551</v>
      </c>
      <c r="I65" s="30">
        <f t="shared" si="1"/>
        <v>82.73397382685226</v>
      </c>
      <c r="J65" s="4">
        <f>+F65-H65</f>
        <v>169278139</v>
      </c>
    </row>
    <row r="66" spans="1:17" ht="15">
      <c r="A66" s="5" t="s">
        <v>128</v>
      </c>
      <c r="B66" s="5" t="s">
        <v>123</v>
      </c>
      <c r="C66" s="4">
        <f>+C67+C69</f>
        <v>67905748797</v>
      </c>
      <c r="D66" s="4">
        <f aca="true" t="shared" si="22" ref="D66:J66">+D67+D69</f>
        <v>1682640</v>
      </c>
      <c r="E66" s="4">
        <f t="shared" si="22"/>
        <v>1682686</v>
      </c>
      <c r="F66" s="4">
        <f t="shared" si="22"/>
        <v>67904066111</v>
      </c>
      <c r="G66" s="4">
        <f t="shared" si="22"/>
        <v>1758911070</v>
      </c>
      <c r="H66" s="4">
        <f t="shared" si="22"/>
        <v>42916041235</v>
      </c>
      <c r="I66" s="30">
        <f t="shared" si="1"/>
        <v>63.20098882568668</v>
      </c>
      <c r="J66" s="4">
        <f t="shared" si="22"/>
        <v>24988024876</v>
      </c>
      <c r="K66" s="6"/>
      <c r="L66" s="6"/>
      <c r="M66" s="6"/>
      <c r="N66" s="6"/>
      <c r="O66" s="6"/>
      <c r="P66" s="6"/>
      <c r="Q66" s="6"/>
    </row>
    <row r="67" spans="1:10" ht="15">
      <c r="A67" s="5" t="s">
        <v>122</v>
      </c>
      <c r="B67" s="5" t="s">
        <v>124</v>
      </c>
      <c r="C67" s="4">
        <f aca="true" t="shared" si="23" ref="C67:H67">+C68</f>
        <v>47767027523</v>
      </c>
      <c r="D67" s="4">
        <f t="shared" si="23"/>
        <v>0</v>
      </c>
      <c r="E67" s="4">
        <f t="shared" si="23"/>
        <v>46</v>
      </c>
      <c r="F67" s="4">
        <f t="shared" si="23"/>
        <v>47767027477</v>
      </c>
      <c r="G67" s="4">
        <f t="shared" si="23"/>
        <v>1087801199</v>
      </c>
      <c r="H67" s="4">
        <f t="shared" si="23"/>
        <v>26810427447</v>
      </c>
      <c r="I67" s="30">
        <f t="shared" si="1"/>
        <v>56.1274771805914</v>
      </c>
      <c r="J67" s="4">
        <f>+J68</f>
        <v>20956600030</v>
      </c>
    </row>
    <row r="68" spans="1:10" ht="15">
      <c r="A68" s="5" t="s">
        <v>35</v>
      </c>
      <c r="B68" s="5" t="s">
        <v>127</v>
      </c>
      <c r="C68" s="4">
        <v>47767027523</v>
      </c>
      <c r="D68" s="4">
        <v>0</v>
      </c>
      <c r="E68" s="4">
        <v>46</v>
      </c>
      <c r="F68" s="4">
        <f>+C68-E68</f>
        <v>47767027477</v>
      </c>
      <c r="G68" s="4">
        <v>1087801199</v>
      </c>
      <c r="H68" s="4">
        <v>26810427447</v>
      </c>
      <c r="I68" s="30">
        <f t="shared" si="1"/>
        <v>56.1274771805914</v>
      </c>
      <c r="J68" s="4">
        <f>+F68-H68</f>
        <v>20956600030</v>
      </c>
    </row>
    <row r="69" spans="1:10" ht="15">
      <c r="A69" s="5" t="s">
        <v>125</v>
      </c>
      <c r="B69" s="5" t="s">
        <v>126</v>
      </c>
      <c r="C69" s="4">
        <f aca="true" t="shared" si="24" ref="C69:H69">+C70</f>
        <v>20138721274</v>
      </c>
      <c r="D69" s="4">
        <f t="shared" si="24"/>
        <v>1682640</v>
      </c>
      <c r="E69" s="4">
        <f t="shared" si="24"/>
        <v>1682640</v>
      </c>
      <c r="F69" s="4">
        <f t="shared" si="24"/>
        <v>20137038634</v>
      </c>
      <c r="G69" s="4">
        <f t="shared" si="24"/>
        <v>671109871</v>
      </c>
      <c r="H69" s="4">
        <f t="shared" si="24"/>
        <v>16105613788</v>
      </c>
      <c r="I69" s="30">
        <f t="shared" si="1"/>
        <v>79.98005109255134</v>
      </c>
      <c r="J69" s="4">
        <f>+J70</f>
        <v>4031424846</v>
      </c>
    </row>
    <row r="70" spans="1:10" ht="15">
      <c r="A70" s="5" t="s">
        <v>36</v>
      </c>
      <c r="B70" s="5" t="s">
        <v>129</v>
      </c>
      <c r="C70" s="4">
        <v>20138721274</v>
      </c>
      <c r="D70" s="4">
        <v>1682640</v>
      </c>
      <c r="E70" s="4">
        <v>1682640</v>
      </c>
      <c r="F70" s="4">
        <f>+C70-E70</f>
        <v>20137038634</v>
      </c>
      <c r="G70" s="4">
        <v>671109871</v>
      </c>
      <c r="H70" s="4">
        <v>16105613788</v>
      </c>
      <c r="I70" s="30">
        <f t="shared" si="1"/>
        <v>79.98005109255134</v>
      </c>
      <c r="J70" s="4">
        <f>+F70-H70</f>
        <v>4031424846</v>
      </c>
    </row>
    <row r="71" spans="1:10" ht="15">
      <c r="A71" s="5" t="s">
        <v>134</v>
      </c>
      <c r="B71" s="5" t="s">
        <v>135</v>
      </c>
      <c r="C71" s="4">
        <f>+C72+C75+C78</f>
        <v>8606701854</v>
      </c>
      <c r="D71" s="4">
        <f aca="true" t="shared" si="25" ref="D71:J71">+D72+D75+D78</f>
        <v>27597033</v>
      </c>
      <c r="E71" s="4">
        <f t="shared" si="25"/>
        <v>29538366</v>
      </c>
      <c r="F71" s="4">
        <f t="shared" si="25"/>
        <v>8577163488</v>
      </c>
      <c r="G71" s="4">
        <f t="shared" si="25"/>
        <v>252281094</v>
      </c>
      <c r="H71" s="4">
        <f t="shared" si="25"/>
        <v>7087570300</v>
      </c>
      <c r="I71" s="30">
        <f t="shared" si="1"/>
        <v>82.63303258607539</v>
      </c>
      <c r="J71" s="4">
        <f t="shared" si="25"/>
        <v>1489593188</v>
      </c>
    </row>
    <row r="72" spans="1:10" ht="15">
      <c r="A72" s="5" t="s">
        <v>132</v>
      </c>
      <c r="B72" s="5" t="s">
        <v>133</v>
      </c>
      <c r="C72" s="4">
        <f aca="true" t="shared" si="26" ref="C72:H73">+C73</f>
        <v>634798190</v>
      </c>
      <c r="D72" s="4">
        <f t="shared" si="26"/>
        <v>26287033</v>
      </c>
      <c r="E72" s="4">
        <f t="shared" si="26"/>
        <v>26287033</v>
      </c>
      <c r="F72" s="4">
        <f t="shared" si="26"/>
        <v>608511157</v>
      </c>
      <c r="G72" s="4">
        <f t="shared" si="26"/>
        <v>3679133</v>
      </c>
      <c r="H72" s="4">
        <f t="shared" si="26"/>
        <v>606810838</v>
      </c>
      <c r="I72" s="30">
        <f t="shared" si="1"/>
        <v>99.72057718573598</v>
      </c>
      <c r="J72" s="4">
        <f>+J73</f>
        <v>1700319</v>
      </c>
    </row>
    <row r="73" spans="1:10" ht="15">
      <c r="A73" s="5" t="s">
        <v>130</v>
      </c>
      <c r="B73" s="5" t="s">
        <v>131</v>
      </c>
      <c r="C73" s="4">
        <f t="shared" si="26"/>
        <v>634798190</v>
      </c>
      <c r="D73" s="4">
        <f t="shared" si="26"/>
        <v>26287033</v>
      </c>
      <c r="E73" s="4">
        <f t="shared" si="26"/>
        <v>26287033</v>
      </c>
      <c r="F73" s="4">
        <f t="shared" si="26"/>
        <v>608511157</v>
      </c>
      <c r="G73" s="4">
        <f t="shared" si="26"/>
        <v>3679133</v>
      </c>
      <c r="H73" s="4">
        <f t="shared" si="26"/>
        <v>606810838</v>
      </c>
      <c r="I73" s="30">
        <f t="shared" si="1"/>
        <v>99.72057718573598</v>
      </c>
      <c r="J73" s="4">
        <f>+J74</f>
        <v>1700319</v>
      </c>
    </row>
    <row r="74" spans="1:10" ht="15">
      <c r="A74" s="5" t="s">
        <v>37</v>
      </c>
      <c r="B74" s="5" t="s">
        <v>131</v>
      </c>
      <c r="C74" s="4">
        <v>634798190</v>
      </c>
      <c r="D74" s="4">
        <v>26287033</v>
      </c>
      <c r="E74" s="4">
        <v>26287033</v>
      </c>
      <c r="F74" s="4">
        <f>+C74-E74</f>
        <v>608511157</v>
      </c>
      <c r="G74" s="4">
        <v>3679133</v>
      </c>
      <c r="H74" s="4">
        <v>606810838</v>
      </c>
      <c r="I74" s="30">
        <f t="shared" si="1"/>
        <v>99.72057718573598</v>
      </c>
      <c r="J74" s="4">
        <f>+F74-H74</f>
        <v>1700319</v>
      </c>
    </row>
    <row r="75" spans="1:10" ht="15">
      <c r="A75" s="5" t="s">
        <v>136</v>
      </c>
      <c r="B75" s="5" t="s">
        <v>138</v>
      </c>
      <c r="C75" s="4">
        <f aca="true" t="shared" si="27" ref="C75:H76">+C76</f>
        <v>5815138711</v>
      </c>
      <c r="D75" s="4">
        <f t="shared" si="27"/>
        <v>1310000</v>
      </c>
      <c r="E75" s="4">
        <f t="shared" si="27"/>
        <v>1310000</v>
      </c>
      <c r="F75" s="4">
        <f t="shared" si="27"/>
        <v>5813828711</v>
      </c>
      <c r="G75" s="4">
        <f t="shared" si="27"/>
        <v>144990031</v>
      </c>
      <c r="H75" s="4">
        <f t="shared" si="27"/>
        <v>4424032077</v>
      </c>
      <c r="I75" s="30">
        <f t="shared" si="1"/>
        <v>76.09498485274517</v>
      </c>
      <c r="J75" s="4">
        <f>+J76</f>
        <v>1389796634</v>
      </c>
    </row>
    <row r="76" spans="1:10" ht="15">
      <c r="A76" s="5" t="s">
        <v>137</v>
      </c>
      <c r="B76" s="5" t="s">
        <v>139</v>
      </c>
      <c r="C76" s="4">
        <f t="shared" si="27"/>
        <v>5815138711</v>
      </c>
      <c r="D76" s="4">
        <f t="shared" si="27"/>
        <v>1310000</v>
      </c>
      <c r="E76" s="4">
        <f t="shared" si="27"/>
        <v>1310000</v>
      </c>
      <c r="F76" s="4">
        <f t="shared" si="27"/>
        <v>5813828711</v>
      </c>
      <c r="G76" s="4">
        <f t="shared" si="27"/>
        <v>144990031</v>
      </c>
      <c r="H76" s="4">
        <f t="shared" si="27"/>
        <v>4424032077</v>
      </c>
      <c r="I76" s="30">
        <f t="shared" si="1"/>
        <v>76.09498485274517</v>
      </c>
      <c r="J76" s="4">
        <f>+J77</f>
        <v>1389796634</v>
      </c>
    </row>
    <row r="77" spans="1:10" ht="15">
      <c r="A77" s="5" t="s">
        <v>38</v>
      </c>
      <c r="B77" s="5" t="s">
        <v>140</v>
      </c>
      <c r="C77" s="4">
        <v>5815138711</v>
      </c>
      <c r="D77" s="4">
        <v>1310000</v>
      </c>
      <c r="E77" s="4">
        <v>1310000</v>
      </c>
      <c r="F77" s="4">
        <f>+C77-E77</f>
        <v>5813828711</v>
      </c>
      <c r="G77" s="4">
        <v>144990031</v>
      </c>
      <c r="H77" s="4">
        <v>4424032077</v>
      </c>
      <c r="I77" s="30">
        <f t="shared" si="1"/>
        <v>76.09498485274517</v>
      </c>
      <c r="J77" s="4">
        <f>+F77-H77</f>
        <v>1389796634</v>
      </c>
    </row>
    <row r="78" spans="1:10" ht="15">
      <c r="A78" s="5" t="s">
        <v>141</v>
      </c>
      <c r="B78" s="5" t="s">
        <v>145</v>
      </c>
      <c r="C78" s="4">
        <f aca="true" t="shared" si="28" ref="C78:H79">+C79</f>
        <v>2156764953</v>
      </c>
      <c r="D78" s="4">
        <f t="shared" si="28"/>
        <v>0</v>
      </c>
      <c r="E78" s="4">
        <f t="shared" si="28"/>
        <v>1941333</v>
      </c>
      <c r="F78" s="4">
        <f t="shared" si="28"/>
        <v>2154823620</v>
      </c>
      <c r="G78" s="4">
        <f t="shared" si="28"/>
        <v>103611930</v>
      </c>
      <c r="H78" s="4">
        <f t="shared" si="28"/>
        <v>2056727385</v>
      </c>
      <c r="I78" s="30">
        <f t="shared" si="1"/>
        <v>95.44759793379284</v>
      </c>
      <c r="J78" s="4">
        <f>+J79</f>
        <v>98096235</v>
      </c>
    </row>
    <row r="79" spans="1:10" ht="15">
      <c r="A79" s="5" t="s">
        <v>142</v>
      </c>
      <c r="B79" s="5" t="s">
        <v>144</v>
      </c>
      <c r="C79" s="4">
        <f t="shared" si="28"/>
        <v>2156764953</v>
      </c>
      <c r="D79" s="4">
        <f t="shared" si="28"/>
        <v>0</v>
      </c>
      <c r="E79" s="4">
        <f t="shared" si="28"/>
        <v>1941333</v>
      </c>
      <c r="F79" s="4">
        <f t="shared" si="28"/>
        <v>2154823620</v>
      </c>
      <c r="G79" s="4">
        <f t="shared" si="28"/>
        <v>103611930</v>
      </c>
      <c r="H79" s="4">
        <f t="shared" si="28"/>
        <v>2056727385</v>
      </c>
      <c r="I79" s="30">
        <f t="shared" si="1"/>
        <v>95.44759793379284</v>
      </c>
      <c r="J79" s="4">
        <f>+J80</f>
        <v>98096235</v>
      </c>
    </row>
    <row r="80" spans="1:10" ht="15">
      <c r="A80" s="1" t="s">
        <v>39</v>
      </c>
      <c r="B80" s="1" t="s">
        <v>143</v>
      </c>
      <c r="C80" s="4">
        <v>2156764953</v>
      </c>
      <c r="D80" s="4">
        <v>0</v>
      </c>
      <c r="E80" s="4">
        <v>1941333</v>
      </c>
      <c r="F80" s="4">
        <f>+C80-E80</f>
        <v>2154823620</v>
      </c>
      <c r="G80" s="4">
        <v>103611930</v>
      </c>
      <c r="H80" s="4">
        <v>2056727385</v>
      </c>
      <c r="I80" s="30">
        <f t="shared" si="1"/>
        <v>95.44759793379284</v>
      </c>
      <c r="J80" s="4">
        <f>+F80-H80</f>
        <v>98096235</v>
      </c>
    </row>
    <row r="84" ht="15">
      <c r="C84" s="7"/>
    </row>
  </sheetData>
  <sheetProtection/>
  <mergeCells count="10"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Ines Casta�eda Corredor</dc:creator>
  <cp:keywords/>
  <dc:description/>
  <cp:lastModifiedBy>Nasly Milena Pisciotti Duque</cp:lastModifiedBy>
  <dcterms:created xsi:type="dcterms:W3CDTF">2020-06-02T21:15:53Z</dcterms:created>
  <dcterms:modified xsi:type="dcterms:W3CDTF">2020-06-02T23:35:29Z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0x01010043B3C8C3EE274044B0BE3822FCF6AB92</vt:lpwstr>
  </property>
</Properties>
</file>