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disgovco-my.sharepoint.com/personal/npisciotti_sdis_gov_co/Documents/Documents/NASLY 2016/2020/presupuesto/informes mesuales/agosto/"/>
    </mc:Choice>
  </mc:AlternateContent>
  <xr:revisionPtr revIDLastSave="1" documentId="8_{5A6FEF05-C63C-40D4-ACB1-4E8F9093CA45}" xr6:coauthVersionLast="45" xr6:coauthVersionMax="45" xr10:uidLastSave="{8C043320-4990-4526-9968-070816278420}"/>
  <bookViews>
    <workbookView xWindow="23880" yWindow="-120" windowWidth="29040" windowHeight="15840" xr2:uid="{00000000-000D-0000-FFFF-FFFF00000000}"/>
  </bookViews>
  <sheets>
    <sheet name="20200702564203905902603-RESERV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6" i="1" l="1"/>
  <c r="D43" i="1"/>
  <c r="D44" i="1"/>
  <c r="E62" i="1"/>
  <c r="D62" i="1"/>
  <c r="G64" i="1"/>
  <c r="G65" i="1"/>
  <c r="D56" i="1"/>
  <c r="E58" i="1" l="1"/>
  <c r="H80" i="1" l="1"/>
  <c r="G80" i="1"/>
  <c r="G79" i="1" s="1"/>
  <c r="F81" i="1"/>
  <c r="I81" i="1" s="1"/>
  <c r="E80" i="1"/>
  <c r="E79" i="1" s="1"/>
  <c r="C80" i="1"/>
  <c r="C79" i="1" s="1"/>
  <c r="F79" i="1" s="1"/>
  <c r="H77" i="1"/>
  <c r="H76" i="1" s="1"/>
  <c r="G77" i="1"/>
  <c r="G76" i="1" s="1"/>
  <c r="F78" i="1"/>
  <c r="I78" i="1" s="1"/>
  <c r="E77" i="1"/>
  <c r="E76" i="1" s="1"/>
  <c r="C77" i="1"/>
  <c r="I75" i="1"/>
  <c r="J75" i="1"/>
  <c r="H74" i="1"/>
  <c r="H73" i="1" s="1"/>
  <c r="E74" i="1"/>
  <c r="E73" i="1" s="1"/>
  <c r="E72" i="1" s="1"/>
  <c r="C74" i="1"/>
  <c r="C73" i="1" s="1"/>
  <c r="E68" i="1"/>
  <c r="C67" i="1"/>
  <c r="F71" i="1"/>
  <c r="I71" i="1" s="1"/>
  <c r="H70" i="1"/>
  <c r="G70" i="1"/>
  <c r="E70" i="1"/>
  <c r="C70" i="1"/>
  <c r="H68" i="1"/>
  <c r="G68" i="1"/>
  <c r="G67" i="1" s="1"/>
  <c r="F69" i="1"/>
  <c r="I69" i="1" s="1"/>
  <c r="D68" i="1"/>
  <c r="D67" i="1" s="1"/>
  <c r="C68" i="1"/>
  <c r="H65" i="1"/>
  <c r="H64" i="1" s="1"/>
  <c r="F66" i="1"/>
  <c r="C65" i="1"/>
  <c r="C64" i="1" s="1"/>
  <c r="F64" i="1" s="1"/>
  <c r="H62" i="1"/>
  <c r="G62" i="1"/>
  <c r="F63" i="1"/>
  <c r="J63" i="1" s="1"/>
  <c r="C62" i="1"/>
  <c r="F62" i="1" s="1"/>
  <c r="H60" i="1"/>
  <c r="G60" i="1"/>
  <c r="F61" i="1"/>
  <c r="I61" i="1" s="1"/>
  <c r="E60" i="1"/>
  <c r="D60" i="1"/>
  <c r="C60" i="1"/>
  <c r="F60" i="1" s="1"/>
  <c r="H58" i="1"/>
  <c r="G58" i="1"/>
  <c r="F59" i="1"/>
  <c r="J59" i="1" s="1"/>
  <c r="D58" i="1"/>
  <c r="C58" i="1"/>
  <c r="I57" i="1"/>
  <c r="H56" i="1"/>
  <c r="G56" i="1"/>
  <c r="F57" i="1"/>
  <c r="J57" i="1" s="1"/>
  <c r="E56" i="1"/>
  <c r="E51" i="1" s="1"/>
  <c r="C56" i="1"/>
  <c r="F56" i="1" s="1"/>
  <c r="F55" i="1"/>
  <c r="I55" i="1" s="1"/>
  <c r="H54" i="1"/>
  <c r="I54" i="1" s="1"/>
  <c r="G54" i="1"/>
  <c r="C54" i="1"/>
  <c r="F54" i="1" s="1"/>
  <c r="F53" i="1"/>
  <c r="H52" i="1"/>
  <c r="G52" i="1"/>
  <c r="E52" i="1"/>
  <c r="C52" i="1"/>
  <c r="H49" i="1"/>
  <c r="G49" i="1"/>
  <c r="G48" i="1" s="1"/>
  <c r="F50" i="1"/>
  <c r="J50" i="1" s="1"/>
  <c r="E49" i="1"/>
  <c r="E48" i="1" s="1"/>
  <c r="D49" i="1"/>
  <c r="D48" i="1" s="1"/>
  <c r="C49" i="1"/>
  <c r="C48" i="1" s="1"/>
  <c r="F48" i="1" s="1"/>
  <c r="J47" i="1"/>
  <c r="F47" i="1"/>
  <c r="I47" i="1" s="1"/>
  <c r="H46" i="1"/>
  <c r="H45" i="1" s="1"/>
  <c r="C45" i="1"/>
  <c r="C46" i="1"/>
  <c r="F46" i="1" s="1"/>
  <c r="F40" i="1"/>
  <c r="I40" i="1" s="1"/>
  <c r="F39" i="1"/>
  <c r="F38" i="1"/>
  <c r="I38" i="1" s="1"/>
  <c r="H34" i="1"/>
  <c r="J35" i="1"/>
  <c r="H35" i="1"/>
  <c r="F35" i="1"/>
  <c r="F36" i="1"/>
  <c r="J36" i="1" s="1"/>
  <c r="F37" i="1"/>
  <c r="J37" i="1" s="1"/>
  <c r="C35" i="1"/>
  <c r="C34" i="1" s="1"/>
  <c r="F34" i="1" s="1"/>
  <c r="J33" i="1"/>
  <c r="H32" i="1"/>
  <c r="H31" i="1" s="1"/>
  <c r="F33" i="1"/>
  <c r="I33" i="1" s="1"/>
  <c r="C32" i="1"/>
  <c r="G25" i="1"/>
  <c r="G24" i="1" s="1"/>
  <c r="G17" i="1" s="1"/>
  <c r="C25" i="1"/>
  <c r="F25" i="1" s="1"/>
  <c r="F26" i="1"/>
  <c r="F27" i="1"/>
  <c r="I27" i="1" s="1"/>
  <c r="F28" i="1"/>
  <c r="I28" i="1" s="1"/>
  <c r="H29" i="1"/>
  <c r="C29" i="1"/>
  <c r="F30" i="1"/>
  <c r="J30" i="1" s="1"/>
  <c r="J29" i="1" s="1"/>
  <c r="F23" i="1"/>
  <c r="J23" i="1" s="1"/>
  <c r="H21" i="1"/>
  <c r="F22" i="1"/>
  <c r="J22" i="1" s="1"/>
  <c r="C21" i="1"/>
  <c r="F21" i="1" s="1"/>
  <c r="J21" i="1" s="1"/>
  <c r="F15" i="1"/>
  <c r="I15" i="1" s="1"/>
  <c r="F20" i="1"/>
  <c r="I20" i="1" s="1"/>
  <c r="H19" i="1"/>
  <c r="H18" i="1" s="1"/>
  <c r="G19" i="1"/>
  <c r="C19" i="1"/>
  <c r="F19" i="1" s="1"/>
  <c r="E18" i="1"/>
  <c r="E17" i="1" s="1"/>
  <c r="E16" i="1" s="1"/>
  <c r="D18" i="1"/>
  <c r="D17" i="1"/>
  <c r="D16" i="1" s="1"/>
  <c r="H14" i="1"/>
  <c r="H13" i="1" s="1"/>
  <c r="H12" i="1" s="1"/>
  <c r="H11" i="1" s="1"/>
  <c r="G14" i="1"/>
  <c r="G13" i="1" s="1"/>
  <c r="G12" i="1" s="1"/>
  <c r="G11" i="1" s="1"/>
  <c r="F14" i="1"/>
  <c r="F13" i="1" s="1"/>
  <c r="E14" i="1"/>
  <c r="E13" i="1" s="1"/>
  <c r="E12" i="1" s="1"/>
  <c r="E11" i="1" s="1"/>
  <c r="E10" i="1" s="1"/>
  <c r="D14" i="1"/>
  <c r="C14" i="1"/>
  <c r="C13" i="1" s="1"/>
  <c r="C12" i="1" s="1"/>
  <c r="C11" i="1" s="1"/>
  <c r="D13" i="1"/>
  <c r="D12" i="1" s="1"/>
  <c r="D11" i="1" s="1"/>
  <c r="D10" i="1" s="1"/>
  <c r="G18" i="1" l="1"/>
  <c r="G10" i="1"/>
  <c r="J62" i="1"/>
  <c r="J60" i="1"/>
  <c r="J56" i="1"/>
  <c r="E44" i="1"/>
  <c r="E43" i="1"/>
  <c r="J64" i="1"/>
  <c r="I21" i="1"/>
  <c r="I56" i="1"/>
  <c r="I64" i="1"/>
  <c r="J78" i="1"/>
  <c r="J81" i="1"/>
  <c r="J28" i="1"/>
  <c r="I22" i="1"/>
  <c r="F49" i="1"/>
  <c r="J49" i="1" s="1"/>
  <c r="F74" i="1"/>
  <c r="F80" i="1"/>
  <c r="F29" i="1"/>
  <c r="J34" i="1"/>
  <c r="I35" i="1"/>
  <c r="I36" i="1"/>
  <c r="I23" i="1"/>
  <c r="J55" i="1"/>
  <c r="F58" i="1"/>
  <c r="J61" i="1"/>
  <c r="F65" i="1"/>
  <c r="J65" i="1" s="1"/>
  <c r="J69" i="1"/>
  <c r="F77" i="1"/>
  <c r="I37" i="1"/>
  <c r="C18" i="1"/>
  <c r="G51" i="1"/>
  <c r="G44" i="1" s="1"/>
  <c r="J54" i="1"/>
  <c r="D51" i="1"/>
  <c r="I63" i="1"/>
  <c r="F70" i="1"/>
  <c r="J70" i="1" s="1"/>
  <c r="F32" i="1"/>
  <c r="C31" i="1"/>
  <c r="F31" i="1" s="1"/>
  <c r="J31" i="1" s="1"/>
  <c r="J39" i="1"/>
  <c r="I39" i="1"/>
  <c r="F45" i="1"/>
  <c r="H48" i="1"/>
  <c r="I48" i="1" s="1"/>
  <c r="F52" i="1"/>
  <c r="C51" i="1"/>
  <c r="C44" i="1" s="1"/>
  <c r="J53" i="1"/>
  <c r="I53" i="1"/>
  <c r="I62" i="1"/>
  <c r="F18" i="1"/>
  <c r="I60" i="1"/>
  <c r="H67" i="1"/>
  <c r="I70" i="1"/>
  <c r="H79" i="1"/>
  <c r="I79" i="1" s="1"/>
  <c r="I80" i="1"/>
  <c r="G16" i="1"/>
  <c r="I29" i="1"/>
  <c r="H25" i="1"/>
  <c r="I77" i="1"/>
  <c r="J77" i="1"/>
  <c r="G72" i="1"/>
  <c r="I30" i="1"/>
  <c r="J26" i="1"/>
  <c r="I31" i="1"/>
  <c r="I34" i="1"/>
  <c r="I46" i="1"/>
  <c r="J46" i="1"/>
  <c r="I45" i="1"/>
  <c r="I50" i="1"/>
  <c r="H51" i="1"/>
  <c r="I59" i="1"/>
  <c r="J66" i="1"/>
  <c r="I66" i="1"/>
  <c r="F73" i="1"/>
  <c r="J80" i="1"/>
  <c r="I65" i="1"/>
  <c r="E67" i="1"/>
  <c r="E42" i="1" s="1"/>
  <c r="E41" i="1" s="1"/>
  <c r="E9" i="1" s="1"/>
  <c r="J27" i="1"/>
  <c r="J71" i="1"/>
  <c r="C76" i="1"/>
  <c r="F68" i="1"/>
  <c r="J68" i="1" s="1"/>
  <c r="J67" i="1" s="1"/>
  <c r="J40" i="1"/>
  <c r="J38" i="1"/>
  <c r="J19" i="1"/>
  <c r="J20" i="1"/>
  <c r="I19" i="1"/>
  <c r="J15" i="1"/>
  <c r="J14" i="1" s="1"/>
  <c r="J13" i="1" s="1"/>
  <c r="J12" i="1" s="1"/>
  <c r="J11" i="1" s="1"/>
  <c r="I13" i="1"/>
  <c r="F12" i="1"/>
  <c r="I14" i="1"/>
  <c r="D42" i="1" l="1"/>
  <c r="D41" i="1" s="1"/>
  <c r="J58" i="1"/>
  <c r="F51" i="1"/>
  <c r="F44" i="1" s="1"/>
  <c r="I58" i="1"/>
  <c r="G43" i="1"/>
  <c r="G42" i="1" s="1"/>
  <c r="G41" i="1" s="1"/>
  <c r="G9" i="1" s="1"/>
  <c r="H44" i="1"/>
  <c r="I49" i="1"/>
  <c r="J48" i="1"/>
  <c r="H72" i="1"/>
  <c r="H43" i="1" s="1"/>
  <c r="J74" i="1"/>
  <c r="I74" i="1"/>
  <c r="C43" i="1"/>
  <c r="C42" i="1" s="1"/>
  <c r="C41" i="1" s="1"/>
  <c r="I25" i="1"/>
  <c r="H24" i="1"/>
  <c r="J45" i="1"/>
  <c r="I52" i="1"/>
  <c r="J52" i="1"/>
  <c r="J51" i="1" s="1"/>
  <c r="I68" i="1"/>
  <c r="F67" i="1"/>
  <c r="I67" i="1" s="1"/>
  <c r="C24" i="1"/>
  <c r="I32" i="1"/>
  <c r="J32" i="1"/>
  <c r="J79" i="1"/>
  <c r="F76" i="1"/>
  <c r="C72" i="1"/>
  <c r="J73" i="1"/>
  <c r="I73" i="1"/>
  <c r="J25" i="1"/>
  <c r="I12" i="1"/>
  <c r="F11" i="1"/>
  <c r="J18" i="1"/>
  <c r="I18" i="1"/>
  <c r="D9" i="1" l="1"/>
  <c r="I51" i="1"/>
  <c r="I44" i="1"/>
  <c r="J44" i="1"/>
  <c r="J76" i="1"/>
  <c r="J72" i="1" s="1"/>
  <c r="J43" i="1" s="1"/>
  <c r="J42" i="1" s="1"/>
  <c r="J41" i="1" s="1"/>
  <c r="I76" i="1"/>
  <c r="H17" i="1"/>
  <c r="H16" i="1" s="1"/>
  <c r="H10" i="1" s="1"/>
  <c r="H42" i="1"/>
  <c r="F72" i="1"/>
  <c r="F24" i="1"/>
  <c r="J24" i="1" s="1"/>
  <c r="C17" i="1"/>
  <c r="I11" i="1"/>
  <c r="I72" i="1" l="1"/>
  <c r="F43" i="1"/>
  <c r="I24" i="1"/>
  <c r="F17" i="1"/>
  <c r="C16" i="1"/>
  <c r="C10" i="1" s="1"/>
  <c r="H41" i="1"/>
  <c r="C9" i="1" l="1"/>
  <c r="F10" i="1"/>
  <c r="F42" i="1"/>
  <c r="I43" i="1"/>
  <c r="J17" i="1"/>
  <c r="F16" i="1"/>
  <c r="I17" i="1"/>
  <c r="H9" i="1"/>
  <c r="F41" i="1" l="1"/>
  <c r="I41" i="1" s="1"/>
  <c r="I42" i="1"/>
  <c r="J16" i="1"/>
  <c r="I16" i="1"/>
  <c r="J10" i="1"/>
  <c r="I10" i="1"/>
  <c r="F9" i="1" l="1"/>
  <c r="I9" i="1" s="1"/>
  <c r="J9" i="1" l="1"/>
</calcChain>
</file>

<file path=xl/sharedStrings.xml><?xml version="1.0" encoding="utf-8"?>
<sst xmlns="http://schemas.openxmlformats.org/spreadsheetml/2006/main" count="164" uniqueCount="154">
  <si>
    <t>ENTIDAD</t>
  </si>
  <si>
    <t>Sueldo básico</t>
  </si>
  <si>
    <t>Dotación (prendas de vestir y calzado)</t>
  </si>
  <si>
    <t>Pasta o pulpa, papel y productos de papel; impresos y artículos relacionados</t>
  </si>
  <si>
    <t>Productos de caucho y plástico</t>
  </si>
  <si>
    <t>Alojamiento; servicios de suministros de comidas y bebidas</t>
  </si>
  <si>
    <t>Servicios de transporte de pasajeros</t>
  </si>
  <si>
    <t>Servicios de transporte de carga</t>
  </si>
  <si>
    <t>3-1-2-02-02-01-0006-001</t>
  </si>
  <si>
    <t>Servicios de mensajería</t>
  </si>
  <si>
    <t>3-1-2-02-02-02-0001-009</t>
  </si>
  <si>
    <t xml:space="preserve">Servicios de seguros generales de responsabilidad civil </t>
  </si>
  <si>
    <t>3-1-2-02-02-03-0003-001</t>
  </si>
  <si>
    <t>Servicios de consultoría en administración y servicios de gestión; servicios de tecnología de la información</t>
  </si>
  <si>
    <t>3-1-2-02-02-03-0003-003</t>
  </si>
  <si>
    <t>Servicios de diseño y desarrollo de la tecnología de la información (TI)</t>
  </si>
  <si>
    <t>Capacitación</t>
  </si>
  <si>
    <t>Bienestar e incentivos</t>
  </si>
  <si>
    <t>Salud Ocupacional</t>
  </si>
  <si>
    <t>3-3-1-15-01-01-1093-101</t>
  </si>
  <si>
    <t>3-3-1-15-01-02-1096-102</t>
  </si>
  <si>
    <t>3-3-1-15-01-03-1086-109</t>
  </si>
  <si>
    <t>3-3-1-15-01-03-1098-104</t>
  </si>
  <si>
    <t>3-3-1-15-01-03-1099-106</t>
  </si>
  <si>
    <t>3-3-1-15-01-03-1101-105</t>
  </si>
  <si>
    <t>3-3-1-15-01-03-1108-108</t>
  </si>
  <si>
    <t>3-3-1-15-01-03-1113-107</t>
  </si>
  <si>
    <t>3-3-1-15-01-05-1116-112</t>
  </si>
  <si>
    <t>3-3-1-15-02-16-1103-137</t>
  </si>
  <si>
    <t>3-3-1-15-02-16-1118-137</t>
  </si>
  <si>
    <t>3-3-1-15-07-42-1091-185</t>
  </si>
  <si>
    <t>3-3-1-15-07-44-1168-192</t>
  </si>
  <si>
    <t>3-3-1-15-07-45-1092-200</t>
  </si>
  <si>
    <t>RESERVAS DEFINITIVAS</t>
  </si>
  <si>
    <t>GASTOS</t>
  </si>
  <si>
    <t>3</t>
  </si>
  <si>
    <t>3-1</t>
  </si>
  <si>
    <t>GASTOS DE FUNCIONAMIENTO</t>
  </si>
  <si>
    <t>3-1-1</t>
  </si>
  <si>
    <t>Gastos de Personal</t>
  </si>
  <si>
    <t>3-1-1-01</t>
  </si>
  <si>
    <t>Planta de personal permanente</t>
  </si>
  <si>
    <t>3-1-1-01-01</t>
  </si>
  <si>
    <t>Factores constitutivos de salario</t>
  </si>
  <si>
    <t>Factores salariales comunes</t>
  </si>
  <si>
    <t>3-1-1-01-01-01</t>
  </si>
  <si>
    <t>CÓDIGO</t>
  </si>
  <si>
    <t>DESCRIPCIÓN</t>
  </si>
  <si>
    <t>RESERVA CONSTITUIDA</t>
  </si>
  <si>
    <t>ANULACIONES MES</t>
  </si>
  <si>
    <t>ANULACIONES ACUMULADAS</t>
  </si>
  <si>
    <t>AUTORIZACIÓN DE GIRO MES</t>
  </si>
  <si>
    <t>AUTORIZACIÓN GIRO ACUMULADA</t>
  </si>
  <si>
    <t>% EJE.GIRO</t>
  </si>
  <si>
    <t>RESERVA SIN AUTORIZACIÓN GIRO</t>
  </si>
  <si>
    <t>INFORME DE EJECUCIÓN RESERVAS PRESUPUESTALES</t>
  </si>
  <si>
    <t>122- SECRETARÍA DISTRITAL DE INTEGRACIÓN SOCIAL</t>
  </si>
  <si>
    <t>01- UNIDAD 01</t>
  </si>
  <si>
    <t>UNIDAD EJECUTORA</t>
  </si>
  <si>
    <t>MES</t>
  </si>
  <si>
    <t>VIGENCIA FISCAL</t>
  </si>
  <si>
    <t>Adquisición de bienes y servicios</t>
  </si>
  <si>
    <t>3-1-2</t>
  </si>
  <si>
    <t>Adquisiciones diferentes de activos no financieros</t>
  </si>
  <si>
    <t>3-1-2-02</t>
  </si>
  <si>
    <t>Materiales y suministros</t>
  </si>
  <si>
    <t>3-1-2-02-01</t>
  </si>
  <si>
    <t>Productos alimenticios,bebidas y tabaco;textiles, prendas de vestir y productos de cuero</t>
  </si>
  <si>
    <t>3-1-2-02-01-01</t>
  </si>
  <si>
    <t>Otros bienes transportables(excepto productos metálicos, maquinaria y equipo</t>
  </si>
  <si>
    <t>3-1-2-02-01-02</t>
  </si>
  <si>
    <t>3-1-2-02-01-01-0006</t>
  </si>
  <si>
    <t>3-1-1-01-01-01-0001</t>
  </si>
  <si>
    <t>3-1-2-02-01-02-0002</t>
  </si>
  <si>
    <t>3-1-2-02-01-02-0006</t>
  </si>
  <si>
    <t>Adquisición de servicios</t>
  </si>
  <si>
    <t>3-1-2-02-02</t>
  </si>
  <si>
    <t>Servicios de venta y distribución;alojamiento;servicios de suministro de comidas y bebidas</t>
  </si>
  <si>
    <t>3-1-2-02-02-01</t>
  </si>
  <si>
    <t>3-1-2-02-02-01-0001</t>
  </si>
  <si>
    <t>3-1-2-02-02-01-0002</t>
  </si>
  <si>
    <t>3-1-2-02-02-01-0003</t>
  </si>
  <si>
    <t>3-1-2-02-02-01-0006</t>
  </si>
  <si>
    <t>Servicios postales y de mensajería</t>
  </si>
  <si>
    <t>Servicios financieros y servicios conexos</t>
  </si>
  <si>
    <t>3-1-2-02-02-02-0001</t>
  </si>
  <si>
    <t>Servicios financieros y servicios conexos, servicios inmobiliarios y servicios de leasing</t>
  </si>
  <si>
    <t>3-1-2-02-02-02</t>
  </si>
  <si>
    <t>Servicios prestados a las empresas y servicios de producción</t>
  </si>
  <si>
    <t>3-1-2-02-02-03</t>
  </si>
  <si>
    <t>Otros servicios profesionales, científicos y técnicos</t>
  </si>
  <si>
    <t>3-1-2-02-02-03-0003</t>
  </si>
  <si>
    <t>3-1-2-02-02-06</t>
  </si>
  <si>
    <t>3-1-2-02-02-07</t>
  </si>
  <si>
    <t>3-1-2-02-02-08</t>
  </si>
  <si>
    <t>INVERSIÓN</t>
  </si>
  <si>
    <t>DIRECTA</t>
  </si>
  <si>
    <t>3-3</t>
  </si>
  <si>
    <t>3-3-1</t>
  </si>
  <si>
    <t>Bogotá Mejor Para Todos</t>
  </si>
  <si>
    <t>3-3-1-15</t>
  </si>
  <si>
    <t>Pilar igualdad de calidad de vida</t>
  </si>
  <si>
    <t>3-3-1-15-01</t>
  </si>
  <si>
    <t>Prevención y atención de la maternidad y la paternidad temprana</t>
  </si>
  <si>
    <t>3-3-1-15-01-01-1093</t>
  </si>
  <si>
    <t>3-3-1-15-01-01</t>
  </si>
  <si>
    <t>Prevención y atención integral de la maternidad y la paternidad temprana</t>
  </si>
  <si>
    <t>Desarrollo  integral  desde  la  gestación  hasta  la  adolescencia</t>
  </si>
  <si>
    <t>3-3-1-15-01-02-1096</t>
  </si>
  <si>
    <t>3-3-1-15-01-02</t>
  </si>
  <si>
    <t>Una ciudad para las familias</t>
  </si>
  <si>
    <t>3-3-1-15-01-03-1086</t>
  </si>
  <si>
    <t>Igualdad y autonomía para una Bogotá incluyente</t>
  </si>
  <si>
    <t>3-3-1-15-01-03</t>
  </si>
  <si>
    <t xml:space="preserve"> Bogotá te nutre</t>
  </si>
  <si>
    <t>3-3-1-15-01-03-1098</t>
  </si>
  <si>
    <t>Bogotá te nutre</t>
  </si>
  <si>
    <t xml:space="preserve"> Envejecimiento digno, activo y feliz</t>
  </si>
  <si>
    <t>3-3-1-15-01-03-1099</t>
  </si>
  <si>
    <t>Distrito diverso</t>
  </si>
  <si>
    <t>3-3-1-15-01-03-1101</t>
  </si>
  <si>
    <t>3-3-1-15-01-03-1108</t>
  </si>
  <si>
    <t>Prevención y atención integral del fenómeno de habitabilidad en calle</t>
  </si>
  <si>
    <t>Prevención y atención social integral para el abordaje del fenómeno de habitabilidad en calle</t>
  </si>
  <si>
    <t>Por una ciudad incluyente y sin barreras</t>
  </si>
  <si>
    <t>3-3-1-15-01-03-1113</t>
  </si>
  <si>
    <t>Distrito joven</t>
  </si>
  <si>
    <t>3-3-1-15-01-05-1116</t>
  </si>
  <si>
    <t>3-3-1-15-01-05</t>
  </si>
  <si>
    <t>Desarrollo integral para la felicidad y el ejercicio de la ciudadania</t>
  </si>
  <si>
    <t>3-3-1-15-02-16-1103</t>
  </si>
  <si>
    <t>3-3-1-15-02-16</t>
  </si>
  <si>
    <t>Integración social para una ciudad de oportunidades</t>
  </si>
  <si>
    <t>Espacios de Integración Social</t>
  </si>
  <si>
    <t>Gestión institucional y fortalecimiento del talento humano</t>
  </si>
  <si>
    <t>3-3-1-15-02-16-1118</t>
  </si>
  <si>
    <t>3-3-1-15-07-42-1091</t>
  </si>
  <si>
    <t>3-3-1-15-07-42</t>
  </si>
  <si>
    <t>3-3-1-15-07</t>
  </si>
  <si>
    <t>Integración eficiente y transparente para todos</t>
  </si>
  <si>
    <t>Eje transversal Gobierno legítimo, fortalecimiento  local y eficiencia</t>
  </si>
  <si>
    <t>Transparencia, gestión pública y sercvicio a la ciudadanía</t>
  </si>
  <si>
    <t>Fortalecimiento a la gestión pública efectiva y eficiente</t>
  </si>
  <si>
    <t>3-3-1-15-07-44-1168</t>
  </si>
  <si>
    <t>3-3-1-15-07-44</t>
  </si>
  <si>
    <t>Gobierno y ciudad digital</t>
  </si>
  <si>
    <t>Integración digital y de conocimiento para la inclusión social</t>
  </si>
  <si>
    <t>Fortalecimiento institucional a través del uso de TIC</t>
  </si>
  <si>
    <t>3-3-1-15-07-45-1092</t>
  </si>
  <si>
    <t>3-3-1-15-07-45</t>
  </si>
  <si>
    <t>Gobernanza e influencia local, regional e internacional</t>
  </si>
  <si>
    <t>Viviendo el territorio</t>
  </si>
  <si>
    <t>AGOSTO</t>
  </si>
  <si>
    <t>Envejecimiento digno, activo y feliz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</si>
</sst>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9">
    <xf numFmtId="0" fontId="0" fillId="0" borderId="0" xfId="0"/>
    <xf numFmtId="0" fontId="0" fillId="0" borderId="10" xfId="0" applyBorder="1"/>
    <xf numFmtId="0" fontId="0" fillId="0" borderId="14" xfId="0" applyBorder="1"/>
    <xf numFmtId="0" fontId="0" fillId="0" borderId="15" xfId="0" applyBorder="1"/>
    <xf numFmtId="0" fontId="0" fillId="0" borderId="0" xfId="0" applyBorder="1"/>
    <xf numFmtId="0" fontId="0" fillId="0" borderId="20" xfId="0" applyBorder="1"/>
    <xf numFmtId="0" fontId="0" fillId="0" borderId="21" xfId="0" applyBorder="1"/>
    <xf numFmtId="0" fontId="16" fillId="0" borderId="15" xfId="0" applyFont="1" applyBorder="1"/>
    <xf numFmtId="0" fontId="16" fillId="0" borderId="0" xfId="0" applyFont="1" applyBorder="1"/>
    <xf numFmtId="0" fontId="16" fillId="0" borderId="20" xfId="0" applyFont="1" applyBorder="1"/>
    <xf numFmtId="0" fontId="16" fillId="0" borderId="17" xfId="0" applyFont="1" applyBorder="1"/>
    <xf numFmtId="0" fontId="16" fillId="0" borderId="19" xfId="0" applyFont="1" applyBorder="1"/>
    <xf numFmtId="0" fontId="16" fillId="0" borderId="16" xfId="0" applyFont="1" applyBorder="1"/>
    <xf numFmtId="0" fontId="16" fillId="0" borderId="18" xfId="0" applyFont="1" applyBorder="1" applyAlignment="1">
      <alignment horizontal="left"/>
    </xf>
    <xf numFmtId="3" fontId="0" fillId="0" borderId="10" xfId="0" applyNumberFormat="1" applyFill="1" applyBorder="1"/>
    <xf numFmtId="0" fontId="0" fillId="0" borderId="0" xfId="0" applyFill="1"/>
    <xf numFmtId="0" fontId="0" fillId="0" borderId="22" xfId="0" quotePrefix="1" applyBorder="1"/>
    <xf numFmtId="0" fontId="0" fillId="0" borderId="23" xfId="0" applyBorder="1"/>
    <xf numFmtId="0" fontId="0" fillId="0" borderId="25" xfId="0" quotePrefix="1" applyBorder="1"/>
    <xf numFmtId="0" fontId="0" fillId="0" borderId="25" xfId="0" applyBorder="1"/>
    <xf numFmtId="3" fontId="0" fillId="0" borderId="26" xfId="0" applyNumberFormat="1" applyFill="1" applyBorder="1"/>
    <xf numFmtId="0" fontId="0" fillId="0" borderId="27" xfId="0" applyBorder="1"/>
    <xf numFmtId="0" fontId="0" fillId="0" borderId="28" xfId="0" applyBorder="1"/>
    <xf numFmtId="3" fontId="0" fillId="0" borderId="0" xfId="0" applyNumberFormat="1"/>
    <xf numFmtId="3" fontId="0" fillId="0" borderId="0" xfId="0" applyNumberFormat="1" applyFill="1"/>
    <xf numFmtId="3" fontId="0" fillId="0" borderId="30" xfId="0" applyNumberFormat="1" applyFill="1" applyBorder="1"/>
    <xf numFmtId="3" fontId="1" fillId="0" borderId="23" xfId="1" applyNumberFormat="1" applyFill="1" applyBorder="1"/>
    <xf numFmtId="3" fontId="1" fillId="0" borderId="24" xfId="1" applyNumberFormat="1" applyFill="1" applyBorder="1"/>
    <xf numFmtId="3" fontId="1" fillId="0" borderId="10" xfId="1" applyNumberFormat="1" applyFill="1" applyBorder="1"/>
    <xf numFmtId="3" fontId="1" fillId="0" borderId="26" xfId="1" applyNumberFormat="1" applyFill="1" applyBorder="1"/>
    <xf numFmtId="3" fontId="0" fillId="0" borderId="28" xfId="0" applyNumberFormat="1" applyFill="1" applyBorder="1"/>
    <xf numFmtId="3" fontId="0" fillId="0" borderId="29" xfId="0" applyNumberFormat="1" applyFill="1" applyBorder="1"/>
    <xf numFmtId="0" fontId="16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0" xfId="0" applyBorder="1" applyAlignment="1">
      <alignment horizontal="right"/>
    </xf>
    <xf numFmtId="0" fontId="16" fillId="0" borderId="11" xfId="0" applyFont="1" applyBorder="1" applyAlignment="1">
      <alignment horizontal="right"/>
    </xf>
    <xf numFmtId="0" fontId="16" fillId="0" borderId="12" xfId="0" applyFont="1" applyBorder="1" applyAlignment="1">
      <alignment horizontal="right"/>
    </xf>
    <xf numFmtId="0" fontId="16" fillId="0" borderId="13" xfId="0" applyFont="1" applyBorder="1" applyAlignment="1">
      <alignment horizontal="right"/>
    </xf>
    <xf numFmtId="4" fontId="0" fillId="0" borderId="23" xfId="0" applyNumberFormat="1" applyFill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/>
    </xf>
    <xf numFmtId="4" fontId="0" fillId="0" borderId="28" xfId="0" applyNumberFormat="1" applyFill="1" applyBorder="1" applyAlignment="1">
      <alignment horizontal="right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9"/>
  <sheetViews>
    <sheetView tabSelected="1" workbookViewId="0">
      <selection activeCell="J22" sqref="J22"/>
    </sheetView>
  </sheetViews>
  <sheetFormatPr baseColWidth="10" defaultRowHeight="15" x14ac:dyDescent="0.25"/>
  <cols>
    <col min="1" max="1" width="23.140625" customWidth="1"/>
    <col min="2" max="2" width="45.140625" customWidth="1"/>
    <col min="3" max="3" width="19.28515625" customWidth="1"/>
    <col min="4" max="4" width="15.140625" customWidth="1"/>
    <col min="5" max="6" width="15.7109375" customWidth="1"/>
    <col min="7" max="7" width="14.85546875" customWidth="1"/>
    <col min="8" max="8" width="16.140625" customWidth="1"/>
    <col min="9" max="9" width="12" style="38" customWidth="1"/>
    <col min="10" max="10" width="15.140625" customWidth="1"/>
  </cols>
  <sheetData>
    <row r="1" spans="1:12" ht="15.75" thickBot="1" x14ac:dyDescent="0.3"/>
    <row r="2" spans="1:12" x14ac:dyDescent="0.25">
      <c r="A2" s="2"/>
      <c r="B2" s="7" t="s">
        <v>55</v>
      </c>
      <c r="C2" s="3"/>
      <c r="D2" s="3"/>
      <c r="E2" s="3"/>
      <c r="F2" s="3"/>
      <c r="G2" s="3"/>
      <c r="H2" s="7" t="s">
        <v>59</v>
      </c>
      <c r="I2" s="39"/>
      <c r="J2" s="12" t="s">
        <v>152</v>
      </c>
    </row>
    <row r="3" spans="1:12" x14ac:dyDescent="0.25">
      <c r="A3" s="10" t="s">
        <v>0</v>
      </c>
      <c r="B3" s="8" t="s">
        <v>56</v>
      </c>
      <c r="C3" s="4"/>
      <c r="D3" s="4"/>
      <c r="E3" s="4"/>
      <c r="F3" s="4"/>
      <c r="G3" s="4"/>
      <c r="H3" s="8" t="s">
        <v>60</v>
      </c>
      <c r="I3" s="40"/>
      <c r="J3" s="13">
        <v>2020</v>
      </c>
    </row>
    <row r="4" spans="1:12" ht="15.75" thickBot="1" x14ac:dyDescent="0.3">
      <c r="A4" s="11" t="s">
        <v>58</v>
      </c>
      <c r="B4" s="9" t="s">
        <v>57</v>
      </c>
      <c r="C4" s="5"/>
      <c r="D4" s="5"/>
      <c r="E4" s="5"/>
      <c r="F4" s="5"/>
      <c r="G4" s="5"/>
      <c r="H4" s="5"/>
      <c r="I4" s="41"/>
      <c r="J4" s="6"/>
    </row>
    <row r="5" spans="1:12" ht="15.75" thickBot="1" x14ac:dyDescent="0.3"/>
    <row r="6" spans="1:12" x14ac:dyDescent="0.25">
      <c r="A6" s="35" t="s">
        <v>46</v>
      </c>
      <c r="B6" s="35" t="s">
        <v>47</v>
      </c>
      <c r="C6" s="35" t="s">
        <v>48</v>
      </c>
      <c r="D6" s="32" t="s">
        <v>49</v>
      </c>
      <c r="E6" s="32" t="s">
        <v>50</v>
      </c>
      <c r="F6" s="32" t="s">
        <v>33</v>
      </c>
      <c r="G6" s="32" t="s">
        <v>51</v>
      </c>
      <c r="H6" s="32" t="s">
        <v>52</v>
      </c>
      <c r="I6" s="42" t="s">
        <v>53</v>
      </c>
      <c r="J6" s="32" t="s">
        <v>54</v>
      </c>
      <c r="K6" s="15"/>
    </row>
    <row r="7" spans="1:12" x14ac:dyDescent="0.25">
      <c r="A7" s="36"/>
      <c r="B7" s="36"/>
      <c r="C7" s="36"/>
      <c r="D7" s="33"/>
      <c r="E7" s="33"/>
      <c r="F7" s="33"/>
      <c r="G7" s="33"/>
      <c r="H7" s="33"/>
      <c r="I7" s="43"/>
      <c r="J7" s="33"/>
      <c r="K7" s="15"/>
    </row>
    <row r="8" spans="1:12" ht="15.75" thickBot="1" x14ac:dyDescent="0.3">
      <c r="A8" s="37"/>
      <c r="B8" s="37"/>
      <c r="C8" s="37"/>
      <c r="D8" s="34"/>
      <c r="E8" s="34"/>
      <c r="F8" s="34"/>
      <c r="G8" s="34"/>
      <c r="H8" s="34"/>
      <c r="I8" s="44"/>
      <c r="J8" s="34"/>
      <c r="K8" s="15"/>
      <c r="L8" s="23"/>
    </row>
    <row r="9" spans="1:12" x14ac:dyDescent="0.25">
      <c r="A9" s="16" t="s">
        <v>35</v>
      </c>
      <c r="B9" s="17" t="s">
        <v>34</v>
      </c>
      <c r="C9" s="26">
        <f t="shared" ref="C9:H9" si="0">+C10+C41</f>
        <v>174715695424</v>
      </c>
      <c r="D9" s="26">
        <f t="shared" si="0"/>
        <v>36909221</v>
      </c>
      <c r="E9" s="26">
        <f t="shared" si="0"/>
        <v>433273129</v>
      </c>
      <c r="F9" s="26">
        <f t="shared" si="0"/>
        <v>174282422295</v>
      </c>
      <c r="G9" s="26">
        <f t="shared" si="0"/>
        <v>1367786637</v>
      </c>
      <c r="H9" s="26">
        <f t="shared" si="0"/>
        <v>142331693995</v>
      </c>
      <c r="I9" s="45">
        <f t="shared" ref="I9:I14" si="1">+H9/F9*100</f>
        <v>81.667268632565566</v>
      </c>
      <c r="J9" s="27">
        <f>+F9-H9</f>
        <v>31950728300</v>
      </c>
      <c r="K9" s="15"/>
      <c r="L9" s="23"/>
    </row>
    <row r="10" spans="1:12" x14ac:dyDescent="0.25">
      <c r="A10" s="18" t="s">
        <v>36</v>
      </c>
      <c r="B10" s="1" t="s">
        <v>37</v>
      </c>
      <c r="C10" s="28">
        <f>+C11+C16</f>
        <v>2269355295</v>
      </c>
      <c r="D10" s="28">
        <f t="shared" ref="D10:E10" si="2">+D11+D27</f>
        <v>0</v>
      </c>
      <c r="E10" s="28">
        <f t="shared" si="2"/>
        <v>0</v>
      </c>
      <c r="F10" s="28">
        <f>+C10-E10</f>
        <v>2269355295</v>
      </c>
      <c r="G10" s="28">
        <f>+G19</f>
        <v>0</v>
      </c>
      <c r="H10" s="28">
        <f>+H11+H16</f>
        <v>2132400748</v>
      </c>
      <c r="I10" s="46">
        <f t="shared" si="1"/>
        <v>93.965046050666999</v>
      </c>
      <c r="J10" s="29">
        <f>+F10-H10</f>
        <v>136954547</v>
      </c>
      <c r="K10" s="15"/>
    </row>
    <row r="11" spans="1:12" x14ac:dyDescent="0.25">
      <c r="A11" s="18" t="s">
        <v>38</v>
      </c>
      <c r="B11" s="1" t="s">
        <v>39</v>
      </c>
      <c r="C11" s="28">
        <f>+C12</f>
        <v>10963539</v>
      </c>
      <c r="D11" s="28">
        <f t="shared" ref="D11:J14" si="3">+D12</f>
        <v>0</v>
      </c>
      <c r="E11" s="28">
        <f t="shared" si="3"/>
        <v>0</v>
      </c>
      <c r="F11" s="28">
        <f t="shared" si="3"/>
        <v>10963539</v>
      </c>
      <c r="G11" s="28">
        <f t="shared" si="3"/>
        <v>0</v>
      </c>
      <c r="H11" s="28">
        <f t="shared" si="3"/>
        <v>10963539</v>
      </c>
      <c r="I11" s="46">
        <f t="shared" si="1"/>
        <v>100</v>
      </c>
      <c r="J11" s="29">
        <f t="shared" si="3"/>
        <v>0</v>
      </c>
      <c r="K11" s="15"/>
      <c r="L11" s="23"/>
    </row>
    <row r="12" spans="1:12" x14ac:dyDescent="0.25">
      <c r="A12" s="18" t="s">
        <v>40</v>
      </c>
      <c r="B12" s="1" t="s">
        <v>41</v>
      </c>
      <c r="C12" s="28">
        <f>+C13</f>
        <v>10963539</v>
      </c>
      <c r="D12" s="28">
        <f t="shared" si="3"/>
        <v>0</v>
      </c>
      <c r="E12" s="28">
        <f t="shared" si="3"/>
        <v>0</v>
      </c>
      <c r="F12" s="28">
        <f t="shared" si="3"/>
        <v>10963539</v>
      </c>
      <c r="G12" s="28">
        <f t="shared" si="3"/>
        <v>0</v>
      </c>
      <c r="H12" s="28">
        <f t="shared" si="3"/>
        <v>10963539</v>
      </c>
      <c r="I12" s="46">
        <f t="shared" si="1"/>
        <v>100</v>
      </c>
      <c r="J12" s="29">
        <f t="shared" si="3"/>
        <v>0</v>
      </c>
      <c r="K12" s="15"/>
    </row>
    <row r="13" spans="1:12" x14ac:dyDescent="0.25">
      <c r="A13" s="18" t="s">
        <v>42</v>
      </c>
      <c r="B13" s="1" t="s">
        <v>43</v>
      </c>
      <c r="C13" s="28">
        <f>+C14</f>
        <v>10963539</v>
      </c>
      <c r="D13" s="28">
        <f t="shared" si="3"/>
        <v>0</v>
      </c>
      <c r="E13" s="28">
        <f t="shared" si="3"/>
        <v>0</v>
      </c>
      <c r="F13" s="28">
        <f t="shared" si="3"/>
        <v>10963539</v>
      </c>
      <c r="G13" s="28">
        <f t="shared" si="3"/>
        <v>0</v>
      </c>
      <c r="H13" s="28">
        <f t="shared" si="3"/>
        <v>10963539</v>
      </c>
      <c r="I13" s="46">
        <f t="shared" si="1"/>
        <v>100</v>
      </c>
      <c r="J13" s="29">
        <f t="shared" si="3"/>
        <v>0</v>
      </c>
      <c r="K13" s="15"/>
    </row>
    <row r="14" spans="1:12" x14ac:dyDescent="0.25">
      <c r="A14" s="18" t="s">
        <v>45</v>
      </c>
      <c r="B14" s="1" t="s">
        <v>44</v>
      </c>
      <c r="C14" s="28">
        <f>+C15</f>
        <v>10963539</v>
      </c>
      <c r="D14" s="28">
        <f t="shared" si="3"/>
        <v>0</v>
      </c>
      <c r="E14" s="28">
        <f t="shared" si="3"/>
        <v>0</v>
      </c>
      <c r="F14" s="28">
        <f t="shared" si="3"/>
        <v>10963539</v>
      </c>
      <c r="G14" s="28">
        <f t="shared" si="3"/>
        <v>0</v>
      </c>
      <c r="H14" s="28">
        <f t="shared" si="3"/>
        <v>10963539</v>
      </c>
      <c r="I14" s="46">
        <f t="shared" si="1"/>
        <v>100</v>
      </c>
      <c r="J14" s="29">
        <f t="shared" si="3"/>
        <v>0</v>
      </c>
      <c r="K14" s="15"/>
    </row>
    <row r="15" spans="1:12" x14ac:dyDescent="0.25">
      <c r="A15" s="19" t="s">
        <v>72</v>
      </c>
      <c r="B15" s="1" t="s">
        <v>1</v>
      </c>
      <c r="C15" s="14">
        <v>10963539</v>
      </c>
      <c r="D15" s="14">
        <v>0</v>
      </c>
      <c r="E15" s="14">
        <v>0</v>
      </c>
      <c r="F15" s="14">
        <f>+C15-E15</f>
        <v>10963539</v>
      </c>
      <c r="G15" s="14">
        <v>0</v>
      </c>
      <c r="H15" s="14">
        <v>10963539</v>
      </c>
      <c r="I15" s="46">
        <f t="shared" ref="I15:I23" si="4">+H15/F15*100</f>
        <v>100</v>
      </c>
      <c r="J15" s="20">
        <f>+F15-H15</f>
        <v>0</v>
      </c>
      <c r="K15" s="15"/>
    </row>
    <row r="16" spans="1:12" x14ac:dyDescent="0.25">
      <c r="A16" s="18" t="s">
        <v>62</v>
      </c>
      <c r="B16" s="1" t="s">
        <v>61</v>
      </c>
      <c r="C16" s="14">
        <f t="shared" ref="C16:G16" si="5">+C17</f>
        <v>2258391756</v>
      </c>
      <c r="D16" s="14">
        <f t="shared" si="5"/>
        <v>0</v>
      </c>
      <c r="E16" s="14">
        <f t="shared" si="5"/>
        <v>0</v>
      </c>
      <c r="F16" s="14">
        <f t="shared" si="5"/>
        <v>2258391756</v>
      </c>
      <c r="G16" s="14">
        <f t="shared" si="5"/>
        <v>0</v>
      </c>
      <c r="H16" s="14">
        <f>+H17</f>
        <v>2121437209</v>
      </c>
      <c r="I16" s="46">
        <f t="shared" si="4"/>
        <v>93.935748895817355</v>
      </c>
      <c r="J16" s="20">
        <f t="shared" ref="J16:J19" si="6">+F16-H16</f>
        <v>136954547</v>
      </c>
      <c r="K16" s="15"/>
    </row>
    <row r="17" spans="1:11" x14ac:dyDescent="0.25">
      <c r="A17" s="18" t="s">
        <v>64</v>
      </c>
      <c r="B17" s="1" t="s">
        <v>63</v>
      </c>
      <c r="C17" s="14">
        <f>+C18+C24</f>
        <v>2258391756</v>
      </c>
      <c r="D17" s="14">
        <f>+D18</f>
        <v>0</v>
      </c>
      <c r="E17" s="14">
        <f>+E18</f>
        <v>0</v>
      </c>
      <c r="F17" s="14">
        <f t="shared" ref="F17:F25" si="7">+C17-E17</f>
        <v>2258391756</v>
      </c>
      <c r="G17" s="14">
        <f>+G24</f>
        <v>0</v>
      </c>
      <c r="H17" s="14">
        <f>+H18+H24</f>
        <v>2121437209</v>
      </c>
      <c r="I17" s="46">
        <f t="shared" si="4"/>
        <v>93.935748895817355</v>
      </c>
      <c r="J17" s="20">
        <f t="shared" si="6"/>
        <v>136954547</v>
      </c>
      <c r="K17" s="15"/>
    </row>
    <row r="18" spans="1:11" x14ac:dyDescent="0.25">
      <c r="A18" s="18" t="s">
        <v>66</v>
      </c>
      <c r="B18" s="1" t="s">
        <v>65</v>
      </c>
      <c r="C18" s="14">
        <f>+C19+C21</f>
        <v>528640349</v>
      </c>
      <c r="D18" s="14">
        <f>+D19</f>
        <v>0</v>
      </c>
      <c r="E18" s="14">
        <f>+E19</f>
        <v>0</v>
      </c>
      <c r="F18" s="14">
        <f t="shared" si="7"/>
        <v>528640349</v>
      </c>
      <c r="G18" s="14">
        <f>+G19</f>
        <v>0</v>
      </c>
      <c r="H18" s="14">
        <f>+H19+H21</f>
        <v>469189629</v>
      </c>
      <c r="I18" s="46">
        <f t="shared" si="4"/>
        <v>88.75403284814341</v>
      </c>
      <c r="J18" s="20">
        <f t="shared" si="6"/>
        <v>59450720</v>
      </c>
      <c r="K18" s="15"/>
    </row>
    <row r="19" spans="1:11" x14ac:dyDescent="0.25">
      <c r="A19" s="18" t="s">
        <v>68</v>
      </c>
      <c r="B19" s="1" t="s">
        <v>67</v>
      </c>
      <c r="C19" s="14">
        <f>+C20</f>
        <v>162216320</v>
      </c>
      <c r="D19" s="14">
        <v>0</v>
      </c>
      <c r="E19" s="14">
        <v>0</v>
      </c>
      <c r="F19" s="14">
        <f t="shared" si="7"/>
        <v>162216320</v>
      </c>
      <c r="G19" s="14">
        <f>+G20</f>
        <v>0</v>
      </c>
      <c r="H19" s="14">
        <f>+H20</f>
        <v>102765600</v>
      </c>
      <c r="I19" s="46">
        <f t="shared" si="4"/>
        <v>63.350962467894725</v>
      </c>
      <c r="J19" s="20">
        <f t="shared" si="6"/>
        <v>59450720</v>
      </c>
      <c r="K19" s="15"/>
    </row>
    <row r="20" spans="1:11" x14ac:dyDescent="0.25">
      <c r="A20" s="19" t="s">
        <v>71</v>
      </c>
      <c r="B20" s="1" t="s">
        <v>2</v>
      </c>
      <c r="C20" s="14">
        <v>162216320</v>
      </c>
      <c r="D20" s="14">
        <v>0</v>
      </c>
      <c r="E20" s="14">
        <v>0</v>
      </c>
      <c r="F20" s="14">
        <f t="shared" si="7"/>
        <v>162216320</v>
      </c>
      <c r="G20" s="14">
        <v>0</v>
      </c>
      <c r="H20" s="14">
        <v>102765600</v>
      </c>
      <c r="I20" s="46">
        <f t="shared" si="4"/>
        <v>63.350962467894725</v>
      </c>
      <c r="J20" s="20">
        <f t="shared" ref="J20:J28" si="8">+F20-H20</f>
        <v>59450720</v>
      </c>
      <c r="K20" s="15"/>
    </row>
    <row r="21" spans="1:11" x14ac:dyDescent="0.25">
      <c r="A21" s="19" t="s">
        <v>70</v>
      </c>
      <c r="B21" s="1" t="s">
        <v>69</v>
      </c>
      <c r="C21" s="14">
        <f>+C22+C23</f>
        <v>366424029</v>
      </c>
      <c r="D21" s="14">
        <v>0</v>
      </c>
      <c r="E21" s="14">
        <v>0</v>
      </c>
      <c r="F21" s="14">
        <f t="shared" si="7"/>
        <v>366424029</v>
      </c>
      <c r="G21" s="14"/>
      <c r="H21" s="14">
        <f>+H22+H23</f>
        <v>366424029</v>
      </c>
      <c r="I21" s="46">
        <f t="shared" si="4"/>
        <v>100</v>
      </c>
      <c r="J21" s="20">
        <f t="shared" si="8"/>
        <v>0</v>
      </c>
      <c r="K21" s="15"/>
    </row>
    <row r="22" spans="1:11" x14ac:dyDescent="0.25">
      <c r="A22" s="19" t="s">
        <v>73</v>
      </c>
      <c r="B22" s="1" t="s">
        <v>3</v>
      </c>
      <c r="C22" s="14">
        <v>15000000</v>
      </c>
      <c r="D22" s="14">
        <v>0</v>
      </c>
      <c r="E22" s="14">
        <v>0</v>
      </c>
      <c r="F22" s="14">
        <f t="shared" si="7"/>
        <v>15000000</v>
      </c>
      <c r="G22" s="14">
        <v>0</v>
      </c>
      <c r="H22" s="14">
        <v>15000000</v>
      </c>
      <c r="I22" s="46">
        <f t="shared" si="4"/>
        <v>100</v>
      </c>
      <c r="J22" s="20">
        <f t="shared" si="8"/>
        <v>0</v>
      </c>
      <c r="K22" s="15"/>
    </row>
    <row r="23" spans="1:11" x14ac:dyDescent="0.25">
      <c r="A23" s="19" t="s">
        <v>74</v>
      </c>
      <c r="B23" s="1" t="s">
        <v>4</v>
      </c>
      <c r="C23" s="14">
        <v>351424029</v>
      </c>
      <c r="D23" s="14">
        <v>0</v>
      </c>
      <c r="E23" s="14">
        <v>0</v>
      </c>
      <c r="F23" s="14">
        <f t="shared" si="7"/>
        <v>351424029</v>
      </c>
      <c r="G23" s="14">
        <v>0</v>
      </c>
      <c r="H23" s="14">
        <v>351424029</v>
      </c>
      <c r="I23" s="46">
        <f t="shared" si="4"/>
        <v>100</v>
      </c>
      <c r="J23" s="20">
        <f t="shared" si="8"/>
        <v>0</v>
      </c>
      <c r="K23" s="15"/>
    </row>
    <row r="24" spans="1:11" x14ac:dyDescent="0.25">
      <c r="A24" s="18" t="s">
        <v>76</v>
      </c>
      <c r="B24" s="1" t="s">
        <v>75</v>
      </c>
      <c r="C24" s="14">
        <f>+C25+C31+C34+C38+C39+C40</f>
        <v>1729751407</v>
      </c>
      <c r="D24" s="14"/>
      <c r="E24" s="14"/>
      <c r="F24" s="14">
        <f t="shared" si="7"/>
        <v>1729751407</v>
      </c>
      <c r="G24" s="14">
        <f>+G25</f>
        <v>0</v>
      </c>
      <c r="H24" s="14">
        <f>+H25+H31+H34+H38+H39+H40</f>
        <v>1652247580</v>
      </c>
      <c r="I24" s="46">
        <f t="shared" ref="I24:I43" si="9">+H24/F24*100</f>
        <v>95.519366153635971</v>
      </c>
      <c r="J24" s="20">
        <f t="shared" si="8"/>
        <v>77503827</v>
      </c>
      <c r="K24" s="15"/>
    </row>
    <row r="25" spans="1:11" x14ac:dyDescent="0.25">
      <c r="A25" s="18" t="s">
        <v>78</v>
      </c>
      <c r="B25" s="1" t="s">
        <v>77</v>
      </c>
      <c r="C25" s="14">
        <f>+C26+C27+C28+C29</f>
        <v>416929283</v>
      </c>
      <c r="D25" s="14"/>
      <c r="E25" s="14"/>
      <c r="F25" s="14">
        <f t="shared" si="7"/>
        <v>416929283</v>
      </c>
      <c r="G25" s="14">
        <f>+G26+G27+G28</f>
        <v>0</v>
      </c>
      <c r="H25" s="14">
        <f>+H26+H27+H28+H29</f>
        <v>341150703</v>
      </c>
      <c r="I25" s="46">
        <f t="shared" si="9"/>
        <v>81.824596378854011</v>
      </c>
      <c r="J25" s="20">
        <f t="shared" si="8"/>
        <v>75778580</v>
      </c>
      <c r="K25" s="15"/>
    </row>
    <row r="26" spans="1:11" x14ac:dyDescent="0.25">
      <c r="A26" s="19" t="s">
        <v>79</v>
      </c>
      <c r="B26" s="1" t="s">
        <v>5</v>
      </c>
      <c r="C26" s="14">
        <v>58992000</v>
      </c>
      <c r="D26" s="14">
        <v>0</v>
      </c>
      <c r="E26" s="14">
        <v>0</v>
      </c>
      <c r="F26" s="14">
        <f>+C26+E26</f>
        <v>58992000</v>
      </c>
      <c r="G26" s="14">
        <v>0</v>
      </c>
      <c r="H26" s="14">
        <v>0</v>
      </c>
      <c r="I26" s="46">
        <f t="shared" si="9"/>
        <v>0</v>
      </c>
      <c r="J26" s="20">
        <f t="shared" si="8"/>
        <v>58992000</v>
      </c>
      <c r="K26" s="15"/>
    </row>
    <row r="27" spans="1:11" x14ac:dyDescent="0.25">
      <c r="A27" s="19" t="s">
        <v>80</v>
      </c>
      <c r="B27" s="1" t="s">
        <v>6</v>
      </c>
      <c r="C27" s="14">
        <v>61077834</v>
      </c>
      <c r="D27" s="14">
        <v>0</v>
      </c>
      <c r="E27" s="14">
        <v>0</v>
      </c>
      <c r="F27" s="14">
        <f>+C27-E27</f>
        <v>61077834</v>
      </c>
      <c r="G27" s="14">
        <v>0</v>
      </c>
      <c r="H27" s="14">
        <v>60626075</v>
      </c>
      <c r="I27" s="46">
        <f t="shared" si="9"/>
        <v>99.260355237875658</v>
      </c>
      <c r="J27" s="20">
        <f t="shared" si="8"/>
        <v>451759</v>
      </c>
      <c r="K27" s="15"/>
    </row>
    <row r="28" spans="1:11" x14ac:dyDescent="0.25">
      <c r="A28" s="19" t="s">
        <v>81</v>
      </c>
      <c r="B28" s="1" t="s">
        <v>7</v>
      </c>
      <c r="C28" s="14">
        <v>58156949</v>
      </c>
      <c r="D28" s="14">
        <v>0</v>
      </c>
      <c r="E28" s="14">
        <v>0</v>
      </c>
      <c r="F28" s="14">
        <f>+C28-E28</f>
        <v>58156949</v>
      </c>
      <c r="G28" s="14">
        <v>0</v>
      </c>
      <c r="H28" s="14">
        <v>58133184</v>
      </c>
      <c r="I28" s="46">
        <f t="shared" si="9"/>
        <v>99.959136439568042</v>
      </c>
      <c r="J28" s="20">
        <f t="shared" si="8"/>
        <v>23765</v>
      </c>
      <c r="K28" s="15"/>
    </row>
    <row r="29" spans="1:11" x14ac:dyDescent="0.25">
      <c r="A29" s="19" t="s">
        <v>82</v>
      </c>
      <c r="B29" s="1" t="s">
        <v>83</v>
      </c>
      <c r="C29" s="14">
        <f>+C30</f>
        <v>238702500</v>
      </c>
      <c r="D29" s="14"/>
      <c r="E29" s="14"/>
      <c r="F29" s="14">
        <f>+F30</f>
        <v>238702500</v>
      </c>
      <c r="G29" s="14"/>
      <c r="H29" s="14">
        <f>+H30</f>
        <v>222391444</v>
      </c>
      <c r="I29" s="46">
        <f t="shared" si="9"/>
        <v>93.166784595888188</v>
      </c>
      <c r="J29" s="20">
        <f>+J30</f>
        <v>16311056</v>
      </c>
      <c r="K29" s="15"/>
    </row>
    <row r="30" spans="1:11" x14ac:dyDescent="0.25">
      <c r="A30" s="19" t="s">
        <v>8</v>
      </c>
      <c r="B30" s="1" t="s">
        <v>9</v>
      </c>
      <c r="C30" s="14">
        <v>238702500</v>
      </c>
      <c r="D30" s="14">
        <v>0</v>
      </c>
      <c r="E30" s="14">
        <v>0</v>
      </c>
      <c r="F30" s="14">
        <f t="shared" ref="F30:F40" si="10">+C30-E30</f>
        <v>238702500</v>
      </c>
      <c r="G30" s="14">
        <v>0</v>
      </c>
      <c r="H30" s="14">
        <v>222391444</v>
      </c>
      <c r="I30" s="46">
        <f t="shared" si="9"/>
        <v>93.166784595888188</v>
      </c>
      <c r="J30" s="20">
        <f t="shared" ref="J30:J40" si="11">+F30-H30</f>
        <v>16311056</v>
      </c>
      <c r="K30" s="15"/>
    </row>
    <row r="31" spans="1:11" x14ac:dyDescent="0.25">
      <c r="A31" s="19" t="s">
        <v>87</v>
      </c>
      <c r="B31" s="1" t="s">
        <v>86</v>
      </c>
      <c r="C31" s="14">
        <f>+C32</f>
        <v>3083605</v>
      </c>
      <c r="D31" s="14"/>
      <c r="E31" s="14"/>
      <c r="F31" s="14">
        <f t="shared" si="10"/>
        <v>3083605</v>
      </c>
      <c r="G31" s="14"/>
      <c r="H31" s="14">
        <f>+H32</f>
        <v>3083605</v>
      </c>
      <c r="I31" s="46">
        <f t="shared" si="9"/>
        <v>100</v>
      </c>
      <c r="J31" s="20">
        <f t="shared" si="11"/>
        <v>0</v>
      </c>
      <c r="K31" s="15"/>
    </row>
    <row r="32" spans="1:11" x14ac:dyDescent="0.25">
      <c r="A32" s="19" t="s">
        <v>85</v>
      </c>
      <c r="B32" s="1" t="s">
        <v>84</v>
      </c>
      <c r="C32" s="14">
        <f>+C33</f>
        <v>3083605</v>
      </c>
      <c r="D32" s="14"/>
      <c r="E32" s="14"/>
      <c r="F32" s="14">
        <f t="shared" si="10"/>
        <v>3083605</v>
      </c>
      <c r="G32" s="14"/>
      <c r="H32" s="14">
        <f>+H33</f>
        <v>3083605</v>
      </c>
      <c r="I32" s="46">
        <f t="shared" si="9"/>
        <v>100</v>
      </c>
      <c r="J32" s="20">
        <f t="shared" si="11"/>
        <v>0</v>
      </c>
      <c r="K32" s="15"/>
    </row>
    <row r="33" spans="1:12" x14ac:dyDescent="0.25">
      <c r="A33" s="19" t="s">
        <v>10</v>
      </c>
      <c r="B33" s="1" t="s">
        <v>11</v>
      </c>
      <c r="C33" s="14">
        <v>3083605</v>
      </c>
      <c r="D33" s="14">
        <v>0</v>
      </c>
      <c r="E33" s="14">
        <v>0</v>
      </c>
      <c r="F33" s="14">
        <f t="shared" si="10"/>
        <v>3083605</v>
      </c>
      <c r="G33" s="14">
        <v>0</v>
      </c>
      <c r="H33" s="14">
        <v>3083605</v>
      </c>
      <c r="I33" s="46">
        <f t="shared" si="9"/>
        <v>100</v>
      </c>
      <c r="J33" s="20">
        <f t="shared" si="11"/>
        <v>0</v>
      </c>
      <c r="K33" s="15"/>
    </row>
    <row r="34" spans="1:12" x14ac:dyDescent="0.25">
      <c r="A34" s="19" t="s">
        <v>89</v>
      </c>
      <c r="B34" s="1" t="s">
        <v>88</v>
      </c>
      <c r="C34" s="14">
        <f>+C35</f>
        <v>1223226318</v>
      </c>
      <c r="D34" s="14"/>
      <c r="E34" s="14"/>
      <c r="F34" s="14">
        <f t="shared" si="10"/>
        <v>1223226318</v>
      </c>
      <c r="G34" s="14"/>
      <c r="H34" s="14">
        <f>+H35</f>
        <v>1222761350</v>
      </c>
      <c r="I34" s="46">
        <f t="shared" si="9"/>
        <v>99.961988391423745</v>
      </c>
      <c r="J34" s="20">
        <f t="shared" si="11"/>
        <v>464968</v>
      </c>
      <c r="K34" s="15"/>
    </row>
    <row r="35" spans="1:12" x14ac:dyDescent="0.25">
      <c r="A35" s="19" t="s">
        <v>91</v>
      </c>
      <c r="B35" s="1" t="s">
        <v>90</v>
      </c>
      <c r="C35" s="14">
        <f>+C36+C37</f>
        <v>1223226318</v>
      </c>
      <c r="D35" s="14"/>
      <c r="E35" s="14"/>
      <c r="F35" s="14">
        <f t="shared" si="10"/>
        <v>1223226318</v>
      </c>
      <c r="G35" s="14"/>
      <c r="H35" s="14">
        <f>+H36+H37</f>
        <v>1222761350</v>
      </c>
      <c r="I35" s="46">
        <f t="shared" si="9"/>
        <v>99.961988391423745</v>
      </c>
      <c r="J35" s="20">
        <f t="shared" si="11"/>
        <v>464968</v>
      </c>
      <c r="K35" s="15"/>
    </row>
    <row r="36" spans="1:12" x14ac:dyDescent="0.25">
      <c r="A36" s="19" t="s">
        <v>12</v>
      </c>
      <c r="B36" s="1" t="s">
        <v>13</v>
      </c>
      <c r="C36" s="14">
        <v>1155000000</v>
      </c>
      <c r="D36" s="14">
        <v>0</v>
      </c>
      <c r="E36" s="14">
        <v>0</v>
      </c>
      <c r="F36" s="14">
        <f t="shared" si="10"/>
        <v>1155000000</v>
      </c>
      <c r="G36" s="14">
        <v>0</v>
      </c>
      <c r="H36" s="14">
        <v>1155000000</v>
      </c>
      <c r="I36" s="46">
        <f t="shared" si="9"/>
        <v>100</v>
      </c>
      <c r="J36" s="20">
        <f t="shared" si="11"/>
        <v>0</v>
      </c>
      <c r="K36" s="15"/>
    </row>
    <row r="37" spans="1:12" x14ac:dyDescent="0.25">
      <c r="A37" s="19" t="s">
        <v>14</v>
      </c>
      <c r="B37" s="1" t="s">
        <v>15</v>
      </c>
      <c r="C37" s="14">
        <v>68226318</v>
      </c>
      <c r="D37" s="14">
        <v>0</v>
      </c>
      <c r="E37" s="14">
        <v>0</v>
      </c>
      <c r="F37" s="14">
        <f t="shared" si="10"/>
        <v>68226318</v>
      </c>
      <c r="G37" s="14">
        <v>0</v>
      </c>
      <c r="H37" s="14">
        <v>67761350</v>
      </c>
      <c r="I37" s="46">
        <f t="shared" si="9"/>
        <v>99.318491729247356</v>
      </c>
      <c r="J37" s="20">
        <f t="shared" si="11"/>
        <v>464968</v>
      </c>
      <c r="K37" s="15"/>
    </row>
    <row r="38" spans="1:12" x14ac:dyDescent="0.25">
      <c r="A38" s="19" t="s">
        <v>92</v>
      </c>
      <c r="B38" s="1" t="s">
        <v>16</v>
      </c>
      <c r="C38" s="14">
        <v>1</v>
      </c>
      <c r="D38" s="14">
        <v>0</v>
      </c>
      <c r="E38" s="14">
        <v>0</v>
      </c>
      <c r="F38" s="14">
        <f t="shared" si="10"/>
        <v>1</v>
      </c>
      <c r="G38" s="14">
        <v>0</v>
      </c>
      <c r="H38" s="14">
        <v>0</v>
      </c>
      <c r="I38" s="47">
        <f t="shared" si="9"/>
        <v>0</v>
      </c>
      <c r="J38" s="20">
        <f t="shared" si="11"/>
        <v>1</v>
      </c>
      <c r="K38" s="15"/>
    </row>
    <row r="39" spans="1:12" x14ac:dyDescent="0.25">
      <c r="A39" s="19" t="s">
        <v>93</v>
      </c>
      <c r="B39" s="1" t="s">
        <v>17</v>
      </c>
      <c r="C39" s="14">
        <v>86393000</v>
      </c>
      <c r="D39" s="14">
        <v>0</v>
      </c>
      <c r="E39" s="14">
        <v>0</v>
      </c>
      <c r="F39" s="14">
        <f t="shared" si="10"/>
        <v>86393000</v>
      </c>
      <c r="G39" s="14">
        <v>0</v>
      </c>
      <c r="H39" s="14">
        <v>85133000</v>
      </c>
      <c r="I39" s="47">
        <f t="shared" si="9"/>
        <v>98.541548505087221</v>
      </c>
      <c r="J39" s="20">
        <f t="shared" si="11"/>
        <v>1260000</v>
      </c>
      <c r="K39" s="15"/>
    </row>
    <row r="40" spans="1:12" x14ac:dyDescent="0.25">
      <c r="A40" s="19" t="s">
        <v>94</v>
      </c>
      <c r="B40" s="1" t="s">
        <v>18</v>
      </c>
      <c r="C40" s="14">
        <v>119200</v>
      </c>
      <c r="D40" s="14">
        <v>0</v>
      </c>
      <c r="E40" s="14">
        <v>0</v>
      </c>
      <c r="F40" s="14">
        <f t="shared" si="10"/>
        <v>119200</v>
      </c>
      <c r="G40" s="14">
        <v>0</v>
      </c>
      <c r="H40" s="14">
        <v>118922</v>
      </c>
      <c r="I40" s="47">
        <f t="shared" si="9"/>
        <v>99.766778523489933</v>
      </c>
      <c r="J40" s="20">
        <f t="shared" si="11"/>
        <v>278</v>
      </c>
      <c r="K40" s="15"/>
    </row>
    <row r="41" spans="1:12" x14ac:dyDescent="0.25">
      <c r="A41" s="18" t="s">
        <v>97</v>
      </c>
      <c r="B41" s="1" t="s">
        <v>95</v>
      </c>
      <c r="C41" s="14">
        <f t="shared" ref="C41:H42" si="12">+C42</f>
        <v>172446340129</v>
      </c>
      <c r="D41" s="14">
        <f t="shared" si="12"/>
        <v>36909221</v>
      </c>
      <c r="E41" s="14">
        <f t="shared" si="12"/>
        <v>433273129</v>
      </c>
      <c r="F41" s="14">
        <f t="shared" si="12"/>
        <v>172013067000</v>
      </c>
      <c r="G41" s="14">
        <f t="shared" si="12"/>
        <v>1367786637</v>
      </c>
      <c r="H41" s="14">
        <f t="shared" si="12"/>
        <v>140199293247</v>
      </c>
      <c r="I41" s="47">
        <f t="shared" si="9"/>
        <v>81.505024991502538</v>
      </c>
      <c r="J41" s="20">
        <f>+J42</f>
        <v>31813773753</v>
      </c>
      <c r="K41" s="15"/>
      <c r="L41" s="23"/>
    </row>
    <row r="42" spans="1:12" x14ac:dyDescent="0.25">
      <c r="A42" s="18" t="s">
        <v>98</v>
      </c>
      <c r="B42" s="1" t="s">
        <v>96</v>
      </c>
      <c r="C42" s="14">
        <f t="shared" si="12"/>
        <v>172446340129</v>
      </c>
      <c r="D42" s="14">
        <f t="shared" si="12"/>
        <v>36909221</v>
      </c>
      <c r="E42" s="14">
        <f t="shared" si="12"/>
        <v>433273129</v>
      </c>
      <c r="F42" s="14">
        <f t="shared" si="12"/>
        <v>172013067000</v>
      </c>
      <c r="G42" s="14">
        <f t="shared" si="12"/>
        <v>1367786637</v>
      </c>
      <c r="H42" s="14">
        <f t="shared" si="12"/>
        <v>140199293247</v>
      </c>
      <c r="I42" s="47">
        <f t="shared" si="9"/>
        <v>81.505024991502538</v>
      </c>
      <c r="J42" s="20">
        <f>+J43</f>
        <v>31813773753</v>
      </c>
      <c r="K42" s="15"/>
    </row>
    <row r="43" spans="1:12" x14ac:dyDescent="0.25">
      <c r="A43" s="18" t="s">
        <v>100</v>
      </c>
      <c r="B43" s="1" t="s">
        <v>99</v>
      </c>
      <c r="C43" s="14">
        <f t="shared" ref="C43:H43" si="13">+C45+C48+C51+C64+C67+C72</f>
        <v>172446340129</v>
      </c>
      <c r="D43" s="14">
        <f>+D45+D48+D51+D64+D67+D72</f>
        <v>36909221</v>
      </c>
      <c r="E43" s="14">
        <f>+E45+E48+E51+E64+E67+E72</f>
        <v>433273129</v>
      </c>
      <c r="F43" s="14">
        <f t="shared" si="13"/>
        <v>172013067000</v>
      </c>
      <c r="G43" s="14">
        <f t="shared" si="13"/>
        <v>1367786637</v>
      </c>
      <c r="H43" s="14">
        <f t="shared" si="13"/>
        <v>140199293247</v>
      </c>
      <c r="I43" s="47">
        <f t="shared" si="9"/>
        <v>81.505024991502538</v>
      </c>
      <c r="J43" s="20">
        <f>+J45+J48+J51+J64+J67+J72</f>
        <v>31813773753</v>
      </c>
      <c r="K43" s="15"/>
    </row>
    <row r="44" spans="1:12" x14ac:dyDescent="0.25">
      <c r="A44" s="18" t="s">
        <v>102</v>
      </c>
      <c r="B44" s="1" t="s">
        <v>101</v>
      </c>
      <c r="C44" s="14">
        <f t="shared" ref="C44:H44" si="14">+C45+C48+C51+C64</f>
        <v>95933889478</v>
      </c>
      <c r="D44" s="14">
        <f>+D45+D48+D51+D64</f>
        <v>36909221</v>
      </c>
      <c r="E44" s="14">
        <f>+E45+E48+E51+E64</f>
        <v>383144098</v>
      </c>
      <c r="F44" s="14">
        <f t="shared" si="14"/>
        <v>95550745380</v>
      </c>
      <c r="G44" s="14">
        <f>+G45+G48+G51+G64</f>
        <v>183720000</v>
      </c>
      <c r="H44" s="14">
        <f t="shared" si="14"/>
        <v>85878162321</v>
      </c>
      <c r="I44" s="47">
        <f t="shared" ref="I44:I81" si="15">+H44/F44*100</f>
        <v>89.877019775688112</v>
      </c>
      <c r="J44" s="20">
        <f>+J45+J48+J51+J64</f>
        <v>9672583059</v>
      </c>
      <c r="K44" s="15"/>
      <c r="L44" s="23"/>
    </row>
    <row r="45" spans="1:12" x14ac:dyDescent="0.25">
      <c r="A45" s="19" t="s">
        <v>105</v>
      </c>
      <c r="B45" s="1" t="s">
        <v>103</v>
      </c>
      <c r="C45" s="14">
        <f>+C46</f>
        <v>86453878</v>
      </c>
      <c r="D45" s="14"/>
      <c r="E45" s="14"/>
      <c r="F45" s="14">
        <f t="shared" ref="F45:F50" si="16">+C45-E45</f>
        <v>86453878</v>
      </c>
      <c r="G45" s="14">
        <v>0</v>
      </c>
      <c r="H45" s="14">
        <f>+H46</f>
        <v>74035500</v>
      </c>
      <c r="I45" s="47">
        <f t="shared" si="15"/>
        <v>85.635834635434165</v>
      </c>
      <c r="J45" s="20">
        <f t="shared" ref="J45:J50" si="17">+F45-H45</f>
        <v>12418378</v>
      </c>
      <c r="K45" s="15"/>
    </row>
    <row r="46" spans="1:12" x14ac:dyDescent="0.25">
      <c r="A46" s="19" t="s">
        <v>104</v>
      </c>
      <c r="B46" s="1" t="s">
        <v>103</v>
      </c>
      <c r="C46" s="14">
        <f>+C47</f>
        <v>86453878</v>
      </c>
      <c r="D46" s="14"/>
      <c r="E46" s="14"/>
      <c r="F46" s="14">
        <f t="shared" si="16"/>
        <v>86453878</v>
      </c>
      <c r="G46" s="14">
        <v>0</v>
      </c>
      <c r="H46" s="14">
        <f>+H47</f>
        <v>74035500</v>
      </c>
      <c r="I46" s="47">
        <f t="shared" si="15"/>
        <v>85.635834635434165</v>
      </c>
      <c r="J46" s="20">
        <f t="shared" si="17"/>
        <v>12418378</v>
      </c>
      <c r="K46" s="15"/>
    </row>
    <row r="47" spans="1:12" x14ac:dyDescent="0.25">
      <c r="A47" s="19" t="s">
        <v>19</v>
      </c>
      <c r="B47" s="1" t="s">
        <v>106</v>
      </c>
      <c r="C47" s="14">
        <v>86453878</v>
      </c>
      <c r="D47" s="14">
        <v>0</v>
      </c>
      <c r="E47" s="14"/>
      <c r="F47" s="14">
        <f t="shared" si="16"/>
        <v>86453878</v>
      </c>
      <c r="G47" s="14">
        <v>0</v>
      </c>
      <c r="H47" s="14">
        <v>74035500</v>
      </c>
      <c r="I47" s="47">
        <f t="shared" si="15"/>
        <v>85.635834635434165</v>
      </c>
      <c r="J47" s="20">
        <f t="shared" si="17"/>
        <v>12418378</v>
      </c>
      <c r="K47" s="15"/>
    </row>
    <row r="48" spans="1:12" x14ac:dyDescent="0.25">
      <c r="A48" s="19" t="s">
        <v>109</v>
      </c>
      <c r="B48" s="1" t="s">
        <v>107</v>
      </c>
      <c r="C48" s="14">
        <f t="shared" ref="C48:E49" si="18">+C49</f>
        <v>33277566681</v>
      </c>
      <c r="D48" s="14">
        <f t="shared" si="18"/>
        <v>36768434</v>
      </c>
      <c r="E48" s="14">
        <f t="shared" si="18"/>
        <v>115558995</v>
      </c>
      <c r="F48" s="14">
        <f t="shared" si="16"/>
        <v>33162007686</v>
      </c>
      <c r="G48" s="14">
        <f>+G49</f>
        <v>17252400</v>
      </c>
      <c r="H48" s="14">
        <f>+H49</f>
        <v>30140380089</v>
      </c>
      <c r="I48" s="47">
        <f t="shared" si="15"/>
        <v>90.888285095369426</v>
      </c>
      <c r="J48" s="20">
        <f t="shared" si="17"/>
        <v>3021627597</v>
      </c>
      <c r="K48" s="15"/>
    </row>
    <row r="49" spans="1:12" x14ac:dyDescent="0.25">
      <c r="A49" s="19" t="s">
        <v>108</v>
      </c>
      <c r="B49" s="1" t="s">
        <v>107</v>
      </c>
      <c r="C49" s="14">
        <f t="shared" si="18"/>
        <v>33277566681</v>
      </c>
      <c r="D49" s="14">
        <f t="shared" si="18"/>
        <v>36768434</v>
      </c>
      <c r="E49" s="14">
        <f t="shared" si="18"/>
        <v>115558995</v>
      </c>
      <c r="F49" s="14">
        <f t="shared" si="16"/>
        <v>33162007686</v>
      </c>
      <c r="G49" s="14">
        <f>+G50</f>
        <v>17252400</v>
      </c>
      <c r="H49" s="14">
        <f>+H50</f>
        <v>30140380089</v>
      </c>
      <c r="I49" s="47">
        <f t="shared" si="15"/>
        <v>90.888285095369426</v>
      </c>
      <c r="J49" s="20">
        <f t="shared" si="17"/>
        <v>3021627597</v>
      </c>
      <c r="K49" s="15"/>
    </row>
    <row r="50" spans="1:12" x14ac:dyDescent="0.25">
      <c r="A50" s="19" t="s">
        <v>20</v>
      </c>
      <c r="B50" s="1" t="s">
        <v>107</v>
      </c>
      <c r="C50" s="14">
        <v>33277566681</v>
      </c>
      <c r="D50" s="14">
        <v>36768434</v>
      </c>
      <c r="E50" s="14">
        <v>115558995</v>
      </c>
      <c r="F50" s="14">
        <f t="shared" si="16"/>
        <v>33162007686</v>
      </c>
      <c r="G50" s="14">
        <v>17252400</v>
      </c>
      <c r="H50" s="14">
        <v>30140380089</v>
      </c>
      <c r="I50" s="47">
        <f t="shared" si="15"/>
        <v>90.888285095369426</v>
      </c>
      <c r="J50" s="20">
        <f t="shared" si="17"/>
        <v>3021627597</v>
      </c>
      <c r="K50" s="15"/>
      <c r="L50" s="15"/>
    </row>
    <row r="51" spans="1:12" x14ac:dyDescent="0.25">
      <c r="A51" s="19" t="s">
        <v>113</v>
      </c>
      <c r="B51" s="1" t="s">
        <v>112</v>
      </c>
      <c r="C51" s="14">
        <f t="shared" ref="C51:H51" si="19">+C52+C54+C56+C58+C60+C62</f>
        <v>61589457229</v>
      </c>
      <c r="D51" s="14">
        <f t="shared" si="19"/>
        <v>140787</v>
      </c>
      <c r="E51" s="14">
        <f>+E52+E54+E56+E58+E60+E62</f>
        <v>267585103</v>
      </c>
      <c r="F51" s="14">
        <f>+F52+F54+F56+F60+F62+F58</f>
        <v>61321872126</v>
      </c>
      <c r="G51" s="14">
        <f t="shared" si="19"/>
        <v>45381460</v>
      </c>
      <c r="H51" s="14">
        <f t="shared" si="19"/>
        <v>54731527038</v>
      </c>
      <c r="I51" s="47">
        <f t="shared" si="15"/>
        <v>89.252863848548841</v>
      </c>
      <c r="J51" s="20">
        <f>+J52+J54+J56+J58+J60+J62</f>
        <v>6590345088</v>
      </c>
      <c r="K51" s="25"/>
      <c r="L51" s="15"/>
    </row>
    <row r="52" spans="1:12" x14ac:dyDescent="0.25">
      <c r="A52" s="19" t="s">
        <v>111</v>
      </c>
      <c r="B52" s="1" t="s">
        <v>110</v>
      </c>
      <c r="C52" s="14">
        <f>+C53</f>
        <v>3137197841</v>
      </c>
      <c r="D52" s="14"/>
      <c r="E52" s="14">
        <f>+E53</f>
        <v>17080000</v>
      </c>
      <c r="F52" s="14">
        <f t="shared" ref="F52:F61" si="20">+C52-E52</f>
        <v>3120117841</v>
      </c>
      <c r="G52" s="14">
        <f>+G53</f>
        <v>4707067</v>
      </c>
      <c r="H52" s="14">
        <f>+H53</f>
        <v>3028076208</v>
      </c>
      <c r="I52" s="47">
        <f t="shared" si="15"/>
        <v>97.050059078201329</v>
      </c>
      <c r="J52" s="20">
        <f t="shared" ref="J52:J66" si="21">+F52-H52</f>
        <v>92041633</v>
      </c>
      <c r="K52" s="15"/>
      <c r="L52" s="15"/>
    </row>
    <row r="53" spans="1:12" x14ac:dyDescent="0.25">
      <c r="A53" s="19" t="s">
        <v>21</v>
      </c>
      <c r="B53" s="1" t="s">
        <v>110</v>
      </c>
      <c r="C53" s="14">
        <v>3137197841</v>
      </c>
      <c r="D53" s="14">
        <v>0</v>
      </c>
      <c r="E53" s="14">
        <v>17080000</v>
      </c>
      <c r="F53" s="14">
        <f t="shared" si="20"/>
        <v>3120117841</v>
      </c>
      <c r="G53" s="14">
        <v>4707067</v>
      </c>
      <c r="H53" s="14">
        <v>3028076208</v>
      </c>
      <c r="I53" s="47">
        <f t="shared" si="15"/>
        <v>97.050059078201329</v>
      </c>
      <c r="J53" s="20">
        <f t="shared" si="21"/>
        <v>92041633</v>
      </c>
      <c r="K53" s="15"/>
      <c r="L53" s="15"/>
    </row>
    <row r="54" spans="1:12" x14ac:dyDescent="0.25">
      <c r="A54" s="19" t="s">
        <v>115</v>
      </c>
      <c r="B54" s="1" t="s">
        <v>116</v>
      </c>
      <c r="C54" s="14">
        <f>+C55</f>
        <v>21709732936</v>
      </c>
      <c r="D54" s="14"/>
      <c r="E54" s="14"/>
      <c r="F54" s="14">
        <f t="shared" si="20"/>
        <v>21709732936</v>
      </c>
      <c r="G54" s="14">
        <f>+G55</f>
        <v>30850794</v>
      </c>
      <c r="H54" s="14">
        <f>+H55</f>
        <v>20284773632</v>
      </c>
      <c r="I54" s="47">
        <f t="shared" si="15"/>
        <v>93.436311224091241</v>
      </c>
      <c r="J54" s="20">
        <f t="shared" si="21"/>
        <v>1424959304</v>
      </c>
      <c r="K54" s="15"/>
      <c r="L54" s="15"/>
    </row>
    <row r="55" spans="1:12" x14ac:dyDescent="0.25">
      <c r="A55" s="19" t="s">
        <v>22</v>
      </c>
      <c r="B55" s="1" t="s">
        <v>114</v>
      </c>
      <c r="C55" s="14">
        <v>21709732936</v>
      </c>
      <c r="D55" s="14">
        <v>0</v>
      </c>
      <c r="E55" s="14">
        <v>0</v>
      </c>
      <c r="F55" s="14">
        <f t="shared" si="20"/>
        <v>21709732936</v>
      </c>
      <c r="G55" s="14">
        <v>30850794</v>
      </c>
      <c r="H55" s="14">
        <v>20284773632</v>
      </c>
      <c r="I55" s="47">
        <f t="shared" si="15"/>
        <v>93.436311224091241</v>
      </c>
      <c r="J55" s="20">
        <f t="shared" si="21"/>
        <v>1424959304</v>
      </c>
      <c r="K55" s="15"/>
      <c r="L55" s="15"/>
    </row>
    <row r="56" spans="1:12" x14ac:dyDescent="0.25">
      <c r="A56" s="19" t="s">
        <v>118</v>
      </c>
      <c r="B56" s="1" t="s">
        <v>153</v>
      </c>
      <c r="C56" s="14">
        <f>+C57</f>
        <v>19621049655</v>
      </c>
      <c r="D56" s="14">
        <f>+D57</f>
        <v>66836</v>
      </c>
      <c r="E56" s="14">
        <f>+E57</f>
        <v>209679486</v>
      </c>
      <c r="F56" s="14">
        <f t="shared" si="20"/>
        <v>19411370169</v>
      </c>
      <c r="G56" s="14">
        <f>+G57</f>
        <v>4211000</v>
      </c>
      <c r="H56" s="14">
        <f>+H57</f>
        <v>14914847504</v>
      </c>
      <c r="I56" s="47">
        <f t="shared" si="15"/>
        <v>76.835624554824292</v>
      </c>
      <c r="J56" s="20">
        <f t="shared" si="21"/>
        <v>4496522665</v>
      </c>
      <c r="K56" s="15"/>
      <c r="L56" s="15"/>
    </row>
    <row r="57" spans="1:12" x14ac:dyDescent="0.25">
      <c r="A57" s="19" t="s">
        <v>23</v>
      </c>
      <c r="B57" s="1" t="s">
        <v>117</v>
      </c>
      <c r="C57" s="14">
        <v>19621049655</v>
      </c>
      <c r="D57" s="14">
        <v>66836</v>
      </c>
      <c r="E57" s="14">
        <v>209679486</v>
      </c>
      <c r="F57" s="14">
        <f t="shared" si="20"/>
        <v>19411370169</v>
      </c>
      <c r="G57" s="14">
        <v>4211000</v>
      </c>
      <c r="H57" s="14">
        <v>14914847504</v>
      </c>
      <c r="I57" s="47">
        <f t="shared" si="15"/>
        <v>76.835624554824292</v>
      </c>
      <c r="J57" s="20">
        <f t="shared" si="21"/>
        <v>4496522665</v>
      </c>
      <c r="K57" s="15"/>
      <c r="L57" s="15"/>
    </row>
    <row r="58" spans="1:12" x14ac:dyDescent="0.25">
      <c r="A58" s="19" t="s">
        <v>120</v>
      </c>
      <c r="B58" s="1" t="s">
        <v>119</v>
      </c>
      <c r="C58" s="14">
        <f>+C59</f>
        <v>418698775</v>
      </c>
      <c r="D58" s="14">
        <f>+D59</f>
        <v>0</v>
      </c>
      <c r="E58" s="14">
        <f>+E59</f>
        <v>33140800</v>
      </c>
      <c r="F58" s="14">
        <f t="shared" si="20"/>
        <v>385557975</v>
      </c>
      <c r="G58" s="14">
        <f>+G59</f>
        <v>0</v>
      </c>
      <c r="H58" s="14">
        <f>+H59</f>
        <v>385557664</v>
      </c>
      <c r="I58" s="47">
        <f t="shared" si="15"/>
        <v>99.999919337681959</v>
      </c>
      <c r="J58" s="20">
        <f t="shared" si="21"/>
        <v>311</v>
      </c>
      <c r="K58" s="15"/>
      <c r="L58" s="15"/>
    </row>
    <row r="59" spans="1:12" x14ac:dyDescent="0.25">
      <c r="A59" s="19" t="s">
        <v>24</v>
      </c>
      <c r="B59" s="1" t="s">
        <v>119</v>
      </c>
      <c r="C59" s="14">
        <v>418698775</v>
      </c>
      <c r="D59" s="14">
        <v>0</v>
      </c>
      <c r="E59" s="14">
        <v>33140800</v>
      </c>
      <c r="F59" s="14">
        <f t="shared" si="20"/>
        <v>385557975</v>
      </c>
      <c r="G59" s="14">
        <v>0</v>
      </c>
      <c r="H59" s="14">
        <v>385557664</v>
      </c>
      <c r="I59" s="47">
        <f t="shared" si="15"/>
        <v>99.999919337681959</v>
      </c>
      <c r="J59" s="20">
        <f t="shared" si="21"/>
        <v>311</v>
      </c>
      <c r="K59" s="24"/>
      <c r="L59" s="15"/>
    </row>
    <row r="60" spans="1:12" x14ac:dyDescent="0.25">
      <c r="A60" s="19" t="s">
        <v>121</v>
      </c>
      <c r="B60" s="1" t="s">
        <v>122</v>
      </c>
      <c r="C60" s="14">
        <f>+C61</f>
        <v>7096786503</v>
      </c>
      <c r="D60" s="14">
        <f>+D61</f>
        <v>0</v>
      </c>
      <c r="E60" s="14">
        <f>+E61</f>
        <v>7610866</v>
      </c>
      <c r="F60" s="14">
        <f t="shared" si="20"/>
        <v>7089175637</v>
      </c>
      <c r="G60" s="14">
        <f>+G61</f>
        <v>3883599</v>
      </c>
      <c r="H60" s="14">
        <f>+H61</f>
        <v>6959506576</v>
      </c>
      <c r="I60" s="47">
        <f t="shared" si="15"/>
        <v>98.170886607418382</v>
      </c>
      <c r="J60" s="20">
        <f t="shared" si="21"/>
        <v>129669061</v>
      </c>
      <c r="K60" s="15"/>
      <c r="L60" s="15"/>
    </row>
    <row r="61" spans="1:12" x14ac:dyDescent="0.25">
      <c r="A61" s="19" t="s">
        <v>25</v>
      </c>
      <c r="B61" s="1" t="s">
        <v>123</v>
      </c>
      <c r="C61" s="14">
        <v>7096786503</v>
      </c>
      <c r="D61" s="14">
        <v>0</v>
      </c>
      <c r="E61" s="14">
        <v>7610866</v>
      </c>
      <c r="F61" s="14">
        <f t="shared" si="20"/>
        <v>7089175637</v>
      </c>
      <c r="G61" s="14">
        <v>3883599</v>
      </c>
      <c r="H61" s="14">
        <v>6959506576</v>
      </c>
      <c r="I61" s="47">
        <f t="shared" si="15"/>
        <v>98.170886607418382</v>
      </c>
      <c r="J61" s="20">
        <f t="shared" si="21"/>
        <v>129669061</v>
      </c>
      <c r="K61" s="15"/>
      <c r="L61" s="15"/>
    </row>
    <row r="62" spans="1:12" x14ac:dyDescent="0.25">
      <c r="A62" s="19" t="s">
        <v>125</v>
      </c>
      <c r="B62" s="1" t="s">
        <v>124</v>
      </c>
      <c r="C62" s="14">
        <f>+C63</f>
        <v>9605991519</v>
      </c>
      <c r="D62" s="14">
        <f>+D63</f>
        <v>73951</v>
      </c>
      <c r="E62" s="14">
        <f>+E63</f>
        <v>73951</v>
      </c>
      <c r="F62" s="14">
        <f>+C62-D62</f>
        <v>9605917568</v>
      </c>
      <c r="G62" s="14">
        <f>+G63</f>
        <v>1729000</v>
      </c>
      <c r="H62" s="14">
        <f>+H63</f>
        <v>9158765454</v>
      </c>
      <c r="I62" s="47">
        <f t="shared" si="15"/>
        <v>95.345034861744097</v>
      </c>
      <c r="J62" s="20">
        <f t="shared" si="21"/>
        <v>447152114</v>
      </c>
      <c r="K62" s="15"/>
      <c r="L62" s="15"/>
    </row>
    <row r="63" spans="1:12" x14ac:dyDescent="0.25">
      <c r="A63" s="19" t="s">
        <v>26</v>
      </c>
      <c r="B63" s="1" t="s">
        <v>124</v>
      </c>
      <c r="C63" s="14">
        <v>9605991519</v>
      </c>
      <c r="D63" s="14">
        <v>73951</v>
      </c>
      <c r="E63" s="14">
        <v>73951</v>
      </c>
      <c r="F63" s="14">
        <f>+C63-E63</f>
        <v>9605917568</v>
      </c>
      <c r="G63" s="14">
        <v>1729000</v>
      </c>
      <c r="H63" s="14">
        <v>9158765454</v>
      </c>
      <c r="I63" s="47">
        <f t="shared" si="15"/>
        <v>95.345034861744097</v>
      </c>
      <c r="J63" s="20">
        <f t="shared" si="21"/>
        <v>447152114</v>
      </c>
      <c r="K63" s="15"/>
      <c r="L63" s="15"/>
    </row>
    <row r="64" spans="1:12" x14ac:dyDescent="0.25">
      <c r="A64" s="19" t="s">
        <v>128</v>
      </c>
      <c r="B64" s="1" t="s">
        <v>129</v>
      </c>
      <c r="C64" s="14">
        <f>+C65</f>
        <v>980411690</v>
      </c>
      <c r="D64" s="14"/>
      <c r="E64" s="14"/>
      <c r="F64" s="14">
        <f>+C64-E64</f>
        <v>980411690</v>
      </c>
      <c r="G64" s="14">
        <f>+G65</f>
        <v>121086140</v>
      </c>
      <c r="H64" s="14">
        <f>+H65</f>
        <v>932219694</v>
      </c>
      <c r="I64" s="47">
        <f t="shared" si="15"/>
        <v>95.084514343153131</v>
      </c>
      <c r="J64" s="20">
        <f t="shared" si="21"/>
        <v>48191996</v>
      </c>
      <c r="K64" s="15"/>
      <c r="L64" s="15"/>
    </row>
    <row r="65" spans="1:12" x14ac:dyDescent="0.25">
      <c r="A65" s="19" t="s">
        <v>127</v>
      </c>
      <c r="B65" s="1" t="s">
        <v>126</v>
      </c>
      <c r="C65" s="14">
        <f>+C66</f>
        <v>980411690</v>
      </c>
      <c r="D65" s="14"/>
      <c r="E65" s="14"/>
      <c r="F65" s="14">
        <f>+C65-E65</f>
        <v>980411690</v>
      </c>
      <c r="G65" s="14">
        <f>+G66</f>
        <v>121086140</v>
      </c>
      <c r="H65" s="14">
        <f>+H66</f>
        <v>932219694</v>
      </c>
      <c r="I65" s="47">
        <f t="shared" si="15"/>
        <v>95.084514343153131</v>
      </c>
      <c r="J65" s="20">
        <f t="shared" si="21"/>
        <v>48191996</v>
      </c>
      <c r="K65" s="15"/>
      <c r="L65" s="15"/>
    </row>
    <row r="66" spans="1:12" x14ac:dyDescent="0.25">
      <c r="A66" s="19" t="s">
        <v>27</v>
      </c>
      <c r="B66" s="1" t="s">
        <v>126</v>
      </c>
      <c r="C66" s="14">
        <v>980411690</v>
      </c>
      <c r="D66" s="14">
        <v>0</v>
      </c>
      <c r="E66" s="14">
        <v>0</v>
      </c>
      <c r="F66" s="14">
        <f>+C66-E66</f>
        <v>980411690</v>
      </c>
      <c r="G66" s="14">
        <v>121086140</v>
      </c>
      <c r="H66" s="14">
        <v>932219694</v>
      </c>
      <c r="I66" s="47">
        <f t="shared" si="15"/>
        <v>95.084514343153131</v>
      </c>
      <c r="J66" s="20">
        <f t="shared" si="21"/>
        <v>48191996</v>
      </c>
      <c r="K66" s="15"/>
      <c r="L66" s="15"/>
    </row>
    <row r="67" spans="1:12" x14ac:dyDescent="0.25">
      <c r="A67" s="19" t="s">
        <v>131</v>
      </c>
      <c r="B67" s="1" t="s">
        <v>132</v>
      </c>
      <c r="C67" s="14">
        <f t="shared" ref="C67:H67" si="22">+C68+C70</f>
        <v>67905748797</v>
      </c>
      <c r="D67" s="14">
        <f t="shared" si="22"/>
        <v>0</v>
      </c>
      <c r="E67" s="14">
        <f t="shared" si="22"/>
        <v>20590665</v>
      </c>
      <c r="F67" s="14">
        <f t="shared" si="22"/>
        <v>67885158132</v>
      </c>
      <c r="G67" s="14">
        <f t="shared" si="22"/>
        <v>1177434304</v>
      </c>
      <c r="H67" s="14">
        <f t="shared" si="22"/>
        <v>47020405595</v>
      </c>
      <c r="I67" s="47">
        <f t="shared" si="15"/>
        <v>69.264632931355465</v>
      </c>
      <c r="J67" s="20">
        <f>+J68+J70</f>
        <v>20864752537</v>
      </c>
      <c r="K67" s="15"/>
      <c r="L67" s="15"/>
    </row>
    <row r="68" spans="1:12" x14ac:dyDescent="0.25">
      <c r="A68" s="19" t="s">
        <v>130</v>
      </c>
      <c r="B68" s="1" t="s">
        <v>133</v>
      </c>
      <c r="C68" s="14">
        <f>+C69</f>
        <v>47767027523</v>
      </c>
      <c r="D68" s="14">
        <f>+D69</f>
        <v>0</v>
      </c>
      <c r="E68" s="14">
        <f>+E69</f>
        <v>18908025</v>
      </c>
      <c r="F68" s="14">
        <f>+C68-E68</f>
        <v>47748119498</v>
      </c>
      <c r="G68" s="14">
        <f>+G69</f>
        <v>916770651</v>
      </c>
      <c r="H68" s="14">
        <f>+H69</f>
        <v>30396860450</v>
      </c>
      <c r="I68" s="47">
        <f t="shared" si="15"/>
        <v>63.660853599214974</v>
      </c>
      <c r="J68" s="20">
        <f>+F68-H68</f>
        <v>17351259048</v>
      </c>
      <c r="K68" s="15"/>
      <c r="L68" s="15"/>
    </row>
    <row r="69" spans="1:12" x14ac:dyDescent="0.25">
      <c r="A69" s="19" t="s">
        <v>28</v>
      </c>
      <c r="B69" s="1" t="s">
        <v>133</v>
      </c>
      <c r="C69" s="14">
        <v>47767027523</v>
      </c>
      <c r="D69" s="14">
        <v>0</v>
      </c>
      <c r="E69" s="14">
        <v>18908025</v>
      </c>
      <c r="F69" s="14">
        <f>+C69-E69</f>
        <v>47748119498</v>
      </c>
      <c r="G69" s="14">
        <v>916770651</v>
      </c>
      <c r="H69" s="14">
        <v>30396860450</v>
      </c>
      <c r="I69" s="47">
        <f t="shared" si="15"/>
        <v>63.660853599214974</v>
      </c>
      <c r="J69" s="20">
        <f>+F69-H69</f>
        <v>17351259048</v>
      </c>
      <c r="K69" s="15"/>
      <c r="L69" s="15"/>
    </row>
    <row r="70" spans="1:12" x14ac:dyDescent="0.25">
      <c r="A70" s="19" t="s">
        <v>135</v>
      </c>
      <c r="B70" s="1" t="s">
        <v>134</v>
      </c>
      <c r="C70" s="14">
        <f>+C71</f>
        <v>20138721274</v>
      </c>
      <c r="D70" s="14"/>
      <c r="E70" s="14">
        <f>+E71</f>
        <v>1682640</v>
      </c>
      <c r="F70" s="14">
        <f>+C70-E70</f>
        <v>20137038634</v>
      </c>
      <c r="G70" s="14">
        <f>+G71</f>
        <v>260663653</v>
      </c>
      <c r="H70" s="14">
        <f>+H71</f>
        <v>16623545145</v>
      </c>
      <c r="I70" s="47">
        <f t="shared" si="15"/>
        <v>82.552084480447334</v>
      </c>
      <c r="J70" s="20">
        <f>+F70-H70</f>
        <v>3513493489</v>
      </c>
      <c r="K70" s="15"/>
      <c r="L70" s="15"/>
    </row>
    <row r="71" spans="1:12" x14ac:dyDescent="0.25">
      <c r="A71" s="19" t="s">
        <v>29</v>
      </c>
      <c r="B71" s="1" t="s">
        <v>134</v>
      </c>
      <c r="C71" s="14">
        <v>20138721274</v>
      </c>
      <c r="D71" s="14">
        <v>0</v>
      </c>
      <c r="E71" s="14">
        <v>1682640</v>
      </c>
      <c r="F71" s="14">
        <f>+C71-E71</f>
        <v>20137038634</v>
      </c>
      <c r="G71" s="14">
        <v>260663653</v>
      </c>
      <c r="H71" s="14">
        <v>16623545145</v>
      </c>
      <c r="I71" s="47">
        <f t="shared" si="15"/>
        <v>82.552084480447334</v>
      </c>
      <c r="J71" s="20">
        <f>+F71-H71</f>
        <v>3513493489</v>
      </c>
      <c r="K71" s="15"/>
      <c r="L71" s="15"/>
    </row>
    <row r="72" spans="1:12" x14ac:dyDescent="0.25">
      <c r="A72" s="19" t="s">
        <v>138</v>
      </c>
      <c r="B72" s="1" t="s">
        <v>140</v>
      </c>
      <c r="C72" s="14">
        <f>+C73+C76+C79</f>
        <v>8606701854</v>
      </c>
      <c r="D72" s="14"/>
      <c r="E72" s="14">
        <f>+E73+E76+E79</f>
        <v>29538366</v>
      </c>
      <c r="F72" s="14">
        <f>+F73+F76+F79</f>
        <v>8577163488</v>
      </c>
      <c r="G72" s="14">
        <f>+G73+G76+G79</f>
        <v>6632333</v>
      </c>
      <c r="H72" s="14">
        <f>+H73+H76+H79</f>
        <v>7300725331</v>
      </c>
      <c r="I72" s="47">
        <f t="shared" si="15"/>
        <v>85.118178535528457</v>
      </c>
      <c r="J72" s="20">
        <f>+J73+J76+J79</f>
        <v>1276438157</v>
      </c>
      <c r="K72" s="15"/>
      <c r="L72" s="15"/>
    </row>
    <row r="73" spans="1:12" x14ac:dyDescent="0.25">
      <c r="A73" s="19" t="s">
        <v>137</v>
      </c>
      <c r="B73" s="1" t="s">
        <v>141</v>
      </c>
      <c r="C73" s="14">
        <f>+C74</f>
        <v>634798190</v>
      </c>
      <c r="D73" s="14"/>
      <c r="E73" s="14">
        <f>+E74</f>
        <v>26287033</v>
      </c>
      <c r="F73" s="14">
        <f>+C73-E73</f>
        <v>608511157</v>
      </c>
      <c r="G73" s="14"/>
      <c r="H73" s="14">
        <f>+H74</f>
        <v>606810838</v>
      </c>
      <c r="I73" s="47">
        <f t="shared" si="15"/>
        <v>99.720577185735976</v>
      </c>
      <c r="J73" s="20">
        <f t="shared" ref="J73:J81" si="23">+F73-H73</f>
        <v>1700319</v>
      </c>
      <c r="K73" s="15"/>
      <c r="L73" s="15"/>
    </row>
    <row r="74" spans="1:12" x14ac:dyDescent="0.25">
      <c r="A74" s="19" t="s">
        <v>136</v>
      </c>
      <c r="B74" s="1" t="s">
        <v>139</v>
      </c>
      <c r="C74" s="14">
        <f>+C75</f>
        <v>634798190</v>
      </c>
      <c r="D74" s="14"/>
      <c r="E74" s="14">
        <f>+E75</f>
        <v>26287033</v>
      </c>
      <c r="F74" s="14">
        <f>+C74-E74</f>
        <v>608511157</v>
      </c>
      <c r="G74" s="14"/>
      <c r="H74" s="14">
        <f>+H75</f>
        <v>606810838</v>
      </c>
      <c r="I74" s="47">
        <f t="shared" si="15"/>
        <v>99.720577185735976</v>
      </c>
      <c r="J74" s="20">
        <f t="shared" si="23"/>
        <v>1700319</v>
      </c>
      <c r="K74" s="15"/>
      <c r="L74" s="15"/>
    </row>
    <row r="75" spans="1:12" x14ac:dyDescent="0.25">
      <c r="A75" s="19" t="s">
        <v>30</v>
      </c>
      <c r="B75" s="1" t="s">
        <v>142</v>
      </c>
      <c r="C75" s="14">
        <v>634798190</v>
      </c>
      <c r="D75" s="14">
        <v>0</v>
      </c>
      <c r="E75" s="14">
        <v>26287033</v>
      </c>
      <c r="F75" s="14">
        <v>608511157</v>
      </c>
      <c r="G75" s="14">
        <v>0</v>
      </c>
      <c r="H75" s="14">
        <v>606810838</v>
      </c>
      <c r="I75" s="47">
        <f t="shared" si="15"/>
        <v>99.720577185735976</v>
      </c>
      <c r="J75" s="20">
        <f t="shared" si="23"/>
        <v>1700319</v>
      </c>
      <c r="K75" s="15"/>
      <c r="L75" s="15"/>
    </row>
    <row r="76" spans="1:12" x14ac:dyDescent="0.25">
      <c r="A76" s="19" t="s">
        <v>144</v>
      </c>
      <c r="B76" s="1" t="s">
        <v>145</v>
      </c>
      <c r="C76" s="14">
        <f>+C77</f>
        <v>5815138711</v>
      </c>
      <c r="D76" s="14"/>
      <c r="E76" s="14">
        <f>+E77</f>
        <v>1310000</v>
      </c>
      <c r="F76" s="14">
        <f t="shared" ref="F76:F81" si="24">+C76-E76</f>
        <v>5813828711</v>
      </c>
      <c r="G76" s="14">
        <f>+G77</f>
        <v>751233</v>
      </c>
      <c r="H76" s="14">
        <f>+H77</f>
        <v>4555311253</v>
      </c>
      <c r="I76" s="47">
        <f t="shared" si="15"/>
        <v>78.353035141561122</v>
      </c>
      <c r="J76" s="20">
        <f t="shared" si="23"/>
        <v>1258517458</v>
      </c>
      <c r="K76" s="15"/>
      <c r="L76" s="15"/>
    </row>
    <row r="77" spans="1:12" x14ac:dyDescent="0.25">
      <c r="A77" s="19" t="s">
        <v>143</v>
      </c>
      <c r="B77" s="1" t="s">
        <v>146</v>
      </c>
      <c r="C77" s="14">
        <f>+C78</f>
        <v>5815138711</v>
      </c>
      <c r="D77" s="14"/>
      <c r="E77" s="14">
        <f>+E78</f>
        <v>1310000</v>
      </c>
      <c r="F77" s="14">
        <f t="shared" si="24"/>
        <v>5813828711</v>
      </c>
      <c r="G77" s="14">
        <f>+G78</f>
        <v>751233</v>
      </c>
      <c r="H77" s="14">
        <f>+H78</f>
        <v>4555311253</v>
      </c>
      <c r="I77" s="47">
        <f t="shared" si="15"/>
        <v>78.353035141561122</v>
      </c>
      <c r="J77" s="20">
        <f t="shared" si="23"/>
        <v>1258517458</v>
      </c>
      <c r="K77" s="15"/>
      <c r="L77" s="15"/>
    </row>
    <row r="78" spans="1:12" x14ac:dyDescent="0.25">
      <c r="A78" s="19" t="s">
        <v>31</v>
      </c>
      <c r="B78" s="1" t="s">
        <v>147</v>
      </c>
      <c r="C78" s="14">
        <v>5815138711</v>
      </c>
      <c r="D78" s="14">
        <v>0</v>
      </c>
      <c r="E78" s="14">
        <v>1310000</v>
      </c>
      <c r="F78" s="14">
        <f t="shared" si="24"/>
        <v>5813828711</v>
      </c>
      <c r="G78" s="14">
        <v>751233</v>
      </c>
      <c r="H78" s="14">
        <v>4555311253</v>
      </c>
      <c r="I78" s="47">
        <f t="shared" si="15"/>
        <v>78.353035141561122</v>
      </c>
      <c r="J78" s="20">
        <f t="shared" si="23"/>
        <v>1258517458</v>
      </c>
      <c r="K78" s="15"/>
      <c r="L78" s="15"/>
    </row>
    <row r="79" spans="1:12" x14ac:dyDescent="0.25">
      <c r="A79" s="19" t="s">
        <v>149</v>
      </c>
      <c r="B79" s="1" t="s">
        <v>150</v>
      </c>
      <c r="C79" s="14">
        <f>+C80</f>
        <v>2156764953</v>
      </c>
      <c r="D79" s="14"/>
      <c r="E79" s="14">
        <f>+E80</f>
        <v>1941333</v>
      </c>
      <c r="F79" s="14">
        <f t="shared" si="24"/>
        <v>2154823620</v>
      </c>
      <c r="G79" s="14">
        <f>+G80</f>
        <v>5881100</v>
      </c>
      <c r="H79" s="14">
        <f>+H80</f>
        <v>2138603240</v>
      </c>
      <c r="I79" s="47">
        <f t="shared" si="15"/>
        <v>99.247252543110704</v>
      </c>
      <c r="J79" s="20">
        <f t="shared" si="23"/>
        <v>16220380</v>
      </c>
      <c r="K79" s="15"/>
      <c r="L79" s="15"/>
    </row>
    <row r="80" spans="1:12" x14ac:dyDescent="0.25">
      <c r="A80" s="19" t="s">
        <v>148</v>
      </c>
      <c r="B80" s="1" t="s">
        <v>151</v>
      </c>
      <c r="C80" s="14">
        <f>+C81</f>
        <v>2156764953</v>
      </c>
      <c r="D80" s="14"/>
      <c r="E80" s="14">
        <f>+E81</f>
        <v>1941333</v>
      </c>
      <c r="F80" s="14">
        <f t="shared" si="24"/>
        <v>2154823620</v>
      </c>
      <c r="G80" s="14">
        <f>+G81</f>
        <v>5881100</v>
      </c>
      <c r="H80" s="14">
        <f>+H81</f>
        <v>2138603240</v>
      </c>
      <c r="I80" s="47">
        <f t="shared" si="15"/>
        <v>99.247252543110704</v>
      </c>
      <c r="J80" s="20">
        <f t="shared" si="23"/>
        <v>16220380</v>
      </c>
      <c r="K80" s="15"/>
      <c r="L80" s="15"/>
    </row>
    <row r="81" spans="1:12" ht="15.75" thickBot="1" x14ac:dyDescent="0.3">
      <c r="A81" s="21" t="s">
        <v>32</v>
      </c>
      <c r="B81" s="22" t="s">
        <v>151</v>
      </c>
      <c r="C81" s="30">
        <v>2156764953</v>
      </c>
      <c r="D81" s="30">
        <v>0</v>
      </c>
      <c r="E81" s="30">
        <v>1941333</v>
      </c>
      <c r="F81" s="30">
        <f t="shared" si="24"/>
        <v>2154823620</v>
      </c>
      <c r="G81" s="30">
        <v>5881100</v>
      </c>
      <c r="H81" s="30">
        <v>2138603240</v>
      </c>
      <c r="I81" s="48">
        <f t="shared" si="15"/>
        <v>99.247252543110704</v>
      </c>
      <c r="J81" s="31">
        <f t="shared" si="23"/>
        <v>16220380</v>
      </c>
      <c r="K81" s="15"/>
      <c r="L81" s="15"/>
    </row>
    <row r="82" spans="1:12" x14ac:dyDescent="0.25">
      <c r="K82" s="15"/>
      <c r="L82" s="15"/>
    </row>
    <row r="83" spans="1:12" x14ac:dyDescent="0.25">
      <c r="K83" s="15"/>
      <c r="L83" s="15"/>
    </row>
    <row r="84" spans="1:12" x14ac:dyDescent="0.25">
      <c r="K84" s="15"/>
      <c r="L84" s="15"/>
    </row>
    <row r="85" spans="1:12" x14ac:dyDescent="0.25">
      <c r="K85" s="15"/>
      <c r="L85" s="15"/>
    </row>
    <row r="86" spans="1:12" x14ac:dyDescent="0.25">
      <c r="K86" s="15"/>
      <c r="L86" s="15"/>
    </row>
    <row r="87" spans="1:12" x14ac:dyDescent="0.25">
      <c r="K87" s="15"/>
      <c r="L87" s="15"/>
    </row>
    <row r="88" spans="1:12" x14ac:dyDescent="0.25">
      <c r="K88" s="15"/>
      <c r="L88" s="15"/>
    </row>
    <row r="89" spans="1:12" x14ac:dyDescent="0.25">
      <c r="K89" s="15"/>
      <c r="L89" s="15"/>
    </row>
  </sheetData>
  <mergeCells count="10">
    <mergeCell ref="G6:G8"/>
    <mergeCell ref="H6:H8"/>
    <mergeCell ref="I6:I8"/>
    <mergeCell ref="J6:J8"/>
    <mergeCell ref="A6:A8"/>
    <mergeCell ref="B6:B8"/>
    <mergeCell ref="C6:C8"/>
    <mergeCell ref="D6:D8"/>
    <mergeCell ref="E6:E8"/>
    <mergeCell ref="F6:F8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B3C8C3EE274044B0BE3822FCF6AB92" ma:contentTypeVersion="12" ma:contentTypeDescription="Create a new document." ma:contentTypeScope="" ma:versionID="6f4041a29f1b1596f72528bea50bc91b">
  <xsd:schema xmlns:xsd="http://www.w3.org/2001/XMLSchema" xmlns:xs="http://www.w3.org/2001/XMLSchema" xmlns:p="http://schemas.microsoft.com/office/2006/metadata/properties" xmlns:ns3="406b1691-1fc3-4464-9492-c754ce7112f4" xmlns:ns4="654bc662-535f-446a-bded-4ff189ea8b39" targetNamespace="http://schemas.microsoft.com/office/2006/metadata/properties" ma:root="true" ma:fieldsID="31a93b86eb858b29166da5db8c9bc2da" ns3:_="" ns4:_="">
    <xsd:import namespace="406b1691-1fc3-4464-9492-c754ce7112f4"/>
    <xsd:import namespace="654bc662-535f-446a-bded-4ff189ea8b3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6b1691-1fc3-4464-9492-c754ce7112f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4bc662-535f-446a-bded-4ff189ea8b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45E519-7BE6-4F63-A1FE-26674A5A1D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6b1691-1fc3-4464-9492-c754ce7112f4"/>
    <ds:schemaRef ds:uri="654bc662-535f-446a-bded-4ff189ea8b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3B11138-A087-46C8-92D1-DEEFEAF0E3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9A40FB2-8C3D-43F1-8306-B0851E69D5A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20200702564203905902603-RESERVA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 Ines Casta�eda Corredor</dc:creator>
  <cp:lastModifiedBy>Nasly Milena Pisciotti Duque</cp:lastModifiedBy>
  <dcterms:created xsi:type="dcterms:W3CDTF">2020-07-02T21:06:49Z</dcterms:created>
  <dcterms:modified xsi:type="dcterms:W3CDTF">2020-09-01T22:28:56Z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0x01010043B3C8C3EE274044B0BE3822FCF6AB92</vt:lpwstr>
  </property>
</Properties>
</file>