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19/presupuesto/informes mensuales/ejecuciones/noviembre/"/>
    </mc:Choice>
  </mc:AlternateContent>
  <xr:revisionPtr revIDLastSave="38" documentId="8_{C918B8F6-66AC-4455-835C-14C00F1FF02E}" xr6:coauthVersionLast="41" xr6:coauthVersionMax="41" xr10:uidLastSave="{64290311-97BF-4327-A8D9-A3B3E1EA7051}"/>
  <bookViews>
    <workbookView xWindow="-120" yWindow="-120" windowWidth="24240" windowHeight="13140" xr2:uid="{00000000-000D-0000-FFFF-FFFF00000000}"/>
  </bookViews>
  <sheets>
    <sheet name="EJECUCION RESERVAS PRESUPUES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I70" i="1"/>
  <c r="I67" i="1"/>
  <c r="I64" i="1"/>
  <c r="I54" i="1"/>
  <c r="I50" i="1"/>
  <c r="I48" i="1"/>
  <c r="I36" i="1"/>
  <c r="I29" i="1"/>
  <c r="I28" i="1"/>
  <c r="I25" i="1"/>
  <c r="I24" i="1"/>
  <c r="I22" i="1"/>
  <c r="I21" i="1"/>
  <c r="I18" i="1"/>
  <c r="F18" i="1"/>
  <c r="J20" i="1" l="1"/>
  <c r="H20" i="1"/>
  <c r="G20" i="1"/>
  <c r="F20" i="1"/>
  <c r="E20" i="1"/>
  <c r="D20" i="1"/>
  <c r="H26" i="1"/>
  <c r="H23" i="1" s="1"/>
  <c r="G26" i="1"/>
  <c r="G23" i="1" s="1"/>
  <c r="E26" i="1"/>
  <c r="F26" i="1" s="1"/>
  <c r="F23" i="1" s="1"/>
  <c r="D26" i="1"/>
  <c r="D23" i="1" s="1"/>
  <c r="D19" i="1" s="1"/>
  <c r="C14" i="1"/>
  <c r="C15" i="1"/>
  <c r="C16" i="1"/>
  <c r="C17" i="1"/>
  <c r="C19" i="1"/>
  <c r="C30" i="1"/>
  <c r="C31" i="1"/>
  <c r="C32" i="1"/>
  <c r="C33" i="1"/>
  <c r="J35" i="1"/>
  <c r="J34" i="1" s="1"/>
  <c r="H35" i="1"/>
  <c r="I35" i="1" s="1"/>
  <c r="G35" i="1"/>
  <c r="G34" i="1" s="1"/>
  <c r="F35" i="1"/>
  <c r="F34" i="1" s="1"/>
  <c r="E35" i="1"/>
  <c r="E34" i="1" s="1"/>
  <c r="D35" i="1"/>
  <c r="D34" i="1" s="1"/>
  <c r="H38" i="1"/>
  <c r="G38" i="1"/>
  <c r="G37" i="1" s="1"/>
  <c r="E38" i="1"/>
  <c r="E37" i="1" s="1"/>
  <c r="D38" i="1"/>
  <c r="D37" i="1" s="1"/>
  <c r="C55" i="1"/>
  <c r="C61" i="1"/>
  <c r="D68" i="1"/>
  <c r="C68" i="1"/>
  <c r="J69" i="1"/>
  <c r="J68" i="1" s="1"/>
  <c r="H69" i="1"/>
  <c r="G69" i="1"/>
  <c r="G68" i="1" s="1"/>
  <c r="F69" i="1"/>
  <c r="F68" i="1" s="1"/>
  <c r="E69" i="1"/>
  <c r="E68" i="1" s="1"/>
  <c r="D69" i="1"/>
  <c r="C69" i="1"/>
  <c r="C65" i="1"/>
  <c r="H66" i="1"/>
  <c r="G66" i="1"/>
  <c r="G65" i="1" s="1"/>
  <c r="E66" i="1"/>
  <c r="E65" i="1" s="1"/>
  <c r="D66" i="1"/>
  <c r="D65" i="1" s="1"/>
  <c r="C66" i="1"/>
  <c r="G62" i="1"/>
  <c r="C62" i="1"/>
  <c r="H63" i="1"/>
  <c r="H62" i="1" s="1"/>
  <c r="G63" i="1"/>
  <c r="E63" i="1"/>
  <c r="E62" i="1" s="1"/>
  <c r="D63" i="1"/>
  <c r="D62" i="1" s="1"/>
  <c r="C63" i="1"/>
  <c r="C56" i="1"/>
  <c r="H57" i="1"/>
  <c r="G57" i="1"/>
  <c r="E57" i="1"/>
  <c r="D57" i="1"/>
  <c r="C57" i="1"/>
  <c r="H59" i="1"/>
  <c r="G59" i="1"/>
  <c r="E59" i="1"/>
  <c r="D59" i="1"/>
  <c r="C59" i="1"/>
  <c r="G56" i="1" l="1"/>
  <c r="G55" i="1" s="1"/>
  <c r="F19" i="1"/>
  <c r="F17" i="1" s="1"/>
  <c r="F16" i="1" s="1"/>
  <c r="G61" i="1"/>
  <c r="D56" i="1"/>
  <c r="D55" i="1" s="1"/>
  <c r="I23" i="1"/>
  <c r="G19" i="1"/>
  <c r="D61" i="1"/>
  <c r="E56" i="1"/>
  <c r="E55" i="1" s="1"/>
  <c r="I69" i="1"/>
  <c r="H68" i="1"/>
  <c r="I68" i="1" s="1"/>
  <c r="E61" i="1"/>
  <c r="H37" i="1"/>
  <c r="H34" i="1"/>
  <c r="E23" i="1"/>
  <c r="E19" i="1" s="1"/>
  <c r="I20" i="1"/>
  <c r="H56" i="1"/>
  <c r="H65" i="1"/>
  <c r="I26" i="1"/>
  <c r="H19" i="1"/>
  <c r="E17" i="1"/>
  <c r="E16" i="1" s="1"/>
  <c r="D17" i="1"/>
  <c r="D16" i="1" s="1"/>
  <c r="D15" i="1" s="1"/>
  <c r="H17" i="1"/>
  <c r="G17" i="1"/>
  <c r="G16" i="1" s="1"/>
  <c r="H53" i="1"/>
  <c r="G53" i="1"/>
  <c r="E53" i="1"/>
  <c r="D53" i="1"/>
  <c r="C53" i="1"/>
  <c r="H51" i="1"/>
  <c r="G51" i="1"/>
  <c r="E51" i="1"/>
  <c r="D51" i="1"/>
  <c r="H49" i="1"/>
  <c r="G49" i="1"/>
  <c r="E49" i="1"/>
  <c r="D49" i="1"/>
  <c r="H47" i="1"/>
  <c r="G47" i="1"/>
  <c r="E47" i="1"/>
  <c r="D47" i="1"/>
  <c r="H45" i="1"/>
  <c r="G45" i="1"/>
  <c r="E45" i="1"/>
  <c r="D45" i="1"/>
  <c r="H43" i="1"/>
  <c r="G43" i="1"/>
  <c r="E43" i="1"/>
  <c r="D43" i="1"/>
  <c r="H41" i="1"/>
  <c r="G41" i="1"/>
  <c r="E41" i="1"/>
  <c r="D41" i="1"/>
  <c r="C51" i="1"/>
  <c r="C49" i="1"/>
  <c r="F50" i="1"/>
  <c r="C47" i="1"/>
  <c r="C40" i="1" s="1"/>
  <c r="C45" i="1"/>
  <c r="C43" i="1"/>
  <c r="C41" i="1"/>
  <c r="C38" i="1"/>
  <c r="C37" i="1" s="1"/>
  <c r="C35" i="1"/>
  <c r="C34" i="1" s="1"/>
  <c r="C26" i="1"/>
  <c r="C20" i="1"/>
  <c r="F70" i="1"/>
  <c r="F67" i="1"/>
  <c r="F64" i="1"/>
  <c r="F60" i="1"/>
  <c r="I60" i="1" s="1"/>
  <c r="F58" i="1"/>
  <c r="I58" i="1" s="1"/>
  <c r="F54" i="1"/>
  <c r="F52" i="1"/>
  <c r="F48" i="1"/>
  <c r="F46" i="1"/>
  <c r="I46" i="1" s="1"/>
  <c r="F44" i="1"/>
  <c r="F42" i="1"/>
  <c r="F39" i="1"/>
  <c r="F36" i="1"/>
  <c r="F29" i="1"/>
  <c r="J29" i="1" s="1"/>
  <c r="F28" i="1"/>
  <c r="F27" i="1"/>
  <c r="F25" i="1"/>
  <c r="F24" i="1"/>
  <c r="J24" i="1" s="1"/>
  <c r="F22" i="1"/>
  <c r="J22" i="1" s="1"/>
  <c r="F21" i="1"/>
  <c r="J52" i="1" l="1"/>
  <c r="J51" i="1" s="1"/>
  <c r="I52" i="1"/>
  <c r="J44" i="1"/>
  <c r="J43" i="1" s="1"/>
  <c r="I44" i="1"/>
  <c r="J42" i="1"/>
  <c r="J41" i="1" s="1"/>
  <c r="I42" i="1"/>
  <c r="I39" i="1"/>
  <c r="F38" i="1"/>
  <c r="J27" i="1"/>
  <c r="J26" i="1" s="1"/>
  <c r="J23" i="1" s="1"/>
  <c r="J19" i="1" s="1"/>
  <c r="J15" i="1" s="1"/>
  <c r="I27" i="1"/>
  <c r="I19" i="1"/>
  <c r="F15" i="1"/>
  <c r="G15" i="1"/>
  <c r="H55" i="1"/>
  <c r="I34" i="1"/>
  <c r="H16" i="1"/>
  <c r="I17" i="1"/>
  <c r="H40" i="1"/>
  <c r="H33" i="1" s="1"/>
  <c r="H61" i="1"/>
  <c r="E15" i="1"/>
  <c r="F66" i="1"/>
  <c r="J64" i="1"/>
  <c r="J63" i="1" s="1"/>
  <c r="J62" i="1" s="1"/>
  <c r="F63" i="1"/>
  <c r="F57" i="1"/>
  <c r="I57" i="1" s="1"/>
  <c r="J60" i="1"/>
  <c r="J59" i="1" s="1"/>
  <c r="F59" i="1"/>
  <c r="I59" i="1" s="1"/>
  <c r="F49" i="1"/>
  <c r="I49" i="1" s="1"/>
  <c r="F41" i="1"/>
  <c r="I41" i="1" s="1"/>
  <c r="F47" i="1"/>
  <c r="I47" i="1" s="1"/>
  <c r="F45" i="1"/>
  <c r="I45" i="1" s="1"/>
  <c r="D40" i="1"/>
  <c r="D33" i="1" s="1"/>
  <c r="D32" i="1" s="1"/>
  <c r="D31" i="1" s="1"/>
  <c r="D30" i="1" s="1"/>
  <c r="D14" i="1" s="1"/>
  <c r="F43" i="1"/>
  <c r="I43" i="1" s="1"/>
  <c r="F51" i="1"/>
  <c r="I51" i="1" s="1"/>
  <c r="F53" i="1"/>
  <c r="I53" i="1" s="1"/>
  <c r="E40" i="1"/>
  <c r="E33" i="1" s="1"/>
  <c r="E32" i="1" s="1"/>
  <c r="E31" i="1" s="1"/>
  <c r="E30" i="1" s="1"/>
  <c r="G40" i="1"/>
  <c r="G33" i="1" s="1"/>
  <c r="G32" i="1" s="1"/>
  <c r="G31" i="1" s="1"/>
  <c r="G30" i="1" s="1"/>
  <c r="J50" i="1"/>
  <c r="J49" i="1" s="1"/>
  <c r="J46" i="1"/>
  <c r="J45" i="1" s="1"/>
  <c r="J48" i="1"/>
  <c r="J47" i="1" s="1"/>
  <c r="J70" i="1"/>
  <c r="J25" i="1"/>
  <c r="J36" i="1"/>
  <c r="J54" i="1"/>
  <c r="J53" i="1" s="1"/>
  <c r="J67" i="1"/>
  <c r="J66" i="1" s="1"/>
  <c r="J65" i="1" s="1"/>
  <c r="J21" i="1"/>
  <c r="J39" i="1"/>
  <c r="J38" i="1" s="1"/>
  <c r="J37" i="1" s="1"/>
  <c r="J58" i="1"/>
  <c r="J57" i="1" s="1"/>
  <c r="J28" i="1"/>
  <c r="F37" i="1" l="1"/>
  <c r="I37" i="1" s="1"/>
  <c r="I38" i="1"/>
  <c r="G14" i="1"/>
  <c r="F65" i="1"/>
  <c r="I65" i="1" s="1"/>
  <c r="I66" i="1"/>
  <c r="E14" i="1"/>
  <c r="H32" i="1"/>
  <c r="F62" i="1"/>
  <c r="I63" i="1"/>
  <c r="J61" i="1"/>
  <c r="H15" i="1"/>
  <c r="I16" i="1"/>
  <c r="F56" i="1"/>
  <c r="J56" i="1"/>
  <c r="J55" i="1" s="1"/>
  <c r="J40" i="1"/>
  <c r="J33" i="1" s="1"/>
  <c r="F40" i="1"/>
  <c r="F33" i="1" s="1"/>
  <c r="I40" i="1" l="1"/>
  <c r="F55" i="1"/>
  <c r="I55" i="1" s="1"/>
  <c r="I56" i="1"/>
  <c r="F61" i="1"/>
  <c r="I61" i="1" s="1"/>
  <c r="I62" i="1"/>
  <c r="H31" i="1"/>
  <c r="I15" i="1"/>
  <c r="J32" i="1"/>
  <c r="J31" i="1" s="1"/>
  <c r="J30" i="1" s="1"/>
  <c r="J14" i="1" s="1"/>
  <c r="I33" i="1"/>
  <c r="H30" i="1" l="1"/>
  <c r="H14" i="1" s="1"/>
  <c r="F32" i="1"/>
  <c r="F31" i="1" l="1"/>
  <c r="I32" i="1"/>
  <c r="F30" i="1" l="1"/>
  <c r="I31" i="1"/>
  <c r="F14" i="1" l="1"/>
  <c r="I14" i="1" s="1"/>
  <c r="I30" i="1"/>
</calcChain>
</file>

<file path=xl/sharedStrings.xml><?xml version="1.0" encoding="utf-8"?>
<sst xmlns="http://schemas.openxmlformats.org/spreadsheetml/2006/main" count="134" uniqueCount="131">
  <si>
    <t>CODIGO</t>
  </si>
  <si>
    <t>Sueldos Personal de Nómina</t>
  </si>
  <si>
    <t>Dotación</t>
  </si>
  <si>
    <t>Gastos de Computador</t>
  </si>
  <si>
    <t>Gastos de Transporte y Comunicación</t>
  </si>
  <si>
    <t>Impresos y  Publicaciones</t>
  </si>
  <si>
    <t>Capacitación Interna</t>
  </si>
  <si>
    <t>Bienestar e Incentivos</t>
  </si>
  <si>
    <t>Salud Ocupacional</t>
  </si>
  <si>
    <t>3-3-1-15-01-01-1093-101</t>
  </si>
  <si>
    <t>3-3-1-15-01-02-1096-102</t>
  </si>
  <si>
    <t>3-3-1-15-01-03-1086-109</t>
  </si>
  <si>
    <t>3-3-1-15-01-03-1098-104</t>
  </si>
  <si>
    <t>3-3-1-15-01-03-1099-106</t>
  </si>
  <si>
    <t>3-3-1-15-01-03-1101-105</t>
  </si>
  <si>
    <t>3-3-1-15-01-03-1108-108</t>
  </si>
  <si>
    <t>3-3-1-15-01-03-1113-107</t>
  </si>
  <si>
    <t>3-3-1-15-01-05-1116-112</t>
  </si>
  <si>
    <t>3-3-1-15-02-16-1103-137</t>
  </si>
  <si>
    <t>3-3-1-15-02-16-1118-137</t>
  </si>
  <si>
    <t>3-3-1-15-07-42-1091-185</t>
  </si>
  <si>
    <t>3-3-1-15-07-44-1168-192</t>
  </si>
  <si>
    <t>3-3-1-15-07-45-1092-200</t>
  </si>
  <si>
    <t>SERVICIOS PERSONALES ASOCIADOS A LA NOMINA</t>
  </si>
  <si>
    <t>3-1-1-01</t>
  </si>
  <si>
    <t>SERVICIOS PERSONALES</t>
  </si>
  <si>
    <t>3-1-1</t>
  </si>
  <si>
    <t>GASTOS DE FUNCIONAMIENTO</t>
  </si>
  <si>
    <t>3-1</t>
  </si>
  <si>
    <t>3</t>
  </si>
  <si>
    <t>GASTOS</t>
  </si>
  <si>
    <t>DESCRIPCIÓN</t>
  </si>
  <si>
    <t>RESERVA CONSTITUÍDA</t>
  </si>
  <si>
    <t>ANULACIONES MES</t>
  </si>
  <si>
    <t>ANULACIONES ACUMULADAS</t>
  </si>
  <si>
    <t>RESERVAS DEFINITIVAS</t>
  </si>
  <si>
    <t>AUTORIZACIÓN DE GIRO MES</t>
  </si>
  <si>
    <t>AUTORIZACIÓN GIRO ACUMULADA</t>
  </si>
  <si>
    <t>% EJEC.GIRO</t>
  </si>
  <si>
    <t>RESERVA SIN AUTORIZACIÓN GIRO</t>
  </si>
  <si>
    <t>3-1-1-01-01</t>
  </si>
  <si>
    <t>3-1-2-01-01</t>
  </si>
  <si>
    <t>3-1-2-01-02</t>
  </si>
  <si>
    <t>3-1-2-02-03</t>
  </si>
  <si>
    <t>3-1-2-02-04</t>
  </si>
  <si>
    <t>3-1-2-02-09-01</t>
  </si>
  <si>
    <t>3-1-2-02-10</t>
  </si>
  <si>
    <t>3-1-2-02-12</t>
  </si>
  <si>
    <t xml:space="preserve"> Prevención y atención de la maternidad y la paternidad temprana</t>
  </si>
  <si>
    <t xml:space="preserve"> Desarrollo  integral  desde  la  gestación  hasta  la  adolescencia</t>
  </si>
  <si>
    <t xml:space="preserve"> Una ciudad para las familias</t>
  </si>
  <si>
    <t xml:space="preserve"> Bogotá te nutre</t>
  </si>
  <si>
    <t xml:space="preserve"> Envejecimiento digno, activo y feliz</t>
  </si>
  <si>
    <t xml:space="preserve"> Distrito diverso</t>
  </si>
  <si>
    <t>Prevención y atención integral del fenómeno de habitabilidad en calle</t>
  </si>
  <si>
    <t>Por una ciudad incluyente y sin barreras</t>
  </si>
  <si>
    <t>Distrito joven</t>
  </si>
  <si>
    <t>Espacios de Integración Social</t>
  </si>
  <si>
    <t>Viviendo el territorio</t>
  </si>
  <si>
    <t>GASTOS GENERALES</t>
  </si>
  <si>
    <t>3-1-2</t>
  </si>
  <si>
    <t>ADQUISICION DE BIENES</t>
  </si>
  <si>
    <t>3-1--2-01</t>
  </si>
  <si>
    <t>ADQUISICION DE SERVICIOS</t>
  </si>
  <si>
    <t>3-1-2-02</t>
  </si>
  <si>
    <t>CAPACITACION</t>
  </si>
  <si>
    <t>3-1-2-02-09</t>
  </si>
  <si>
    <t>INVERSION</t>
  </si>
  <si>
    <t>3-3</t>
  </si>
  <si>
    <t>DIRECTA</t>
  </si>
  <si>
    <t>3-3-1</t>
  </si>
  <si>
    <t>BOGOTÉ MEJOR PARA TODOS</t>
  </si>
  <si>
    <t>3-3-1-15</t>
  </si>
  <si>
    <t>PILAR IGUALDAD DA CALIDAD DE VIDA</t>
  </si>
  <si>
    <t>3-3-1-15-01</t>
  </si>
  <si>
    <t>PREVENCIÓN Y ATENCIÓN DE LA MATERNIDAD Y LA PATERNIDAD TEMPRANA</t>
  </si>
  <si>
    <t>3-3-1-15-01-01</t>
  </si>
  <si>
    <t>3-3-1-15-01-01-1093</t>
  </si>
  <si>
    <t>DESARROLLO INTEGRAL DESDE LA GESTACIÓN HASTA LA ADOLESCENCIA</t>
  </si>
  <si>
    <t>3-3-1-15-01-02</t>
  </si>
  <si>
    <t>3-3-1-15-01-02-1096</t>
  </si>
  <si>
    <t>IGUALDAD Y AUTONOMIA PARA UNA BOGOTA INCLUYENTE</t>
  </si>
  <si>
    <t>3-3-1-15-01-03</t>
  </si>
  <si>
    <t>3-3-1-15-01-03-1086</t>
  </si>
  <si>
    <t>UNA CIUDAD PARA LAS FAMILIAS</t>
  </si>
  <si>
    <t>BOGOTA TE NUTRE</t>
  </si>
  <si>
    <t>3-3-1-15-01-03-1098</t>
  </si>
  <si>
    <t>ENVEJECIMIENTO DIGNO, ACTIVO Y FELIZ</t>
  </si>
  <si>
    <t>3-3-1-15-01-03-1099</t>
  </si>
  <si>
    <t>DISTRITO DIVERSO</t>
  </si>
  <si>
    <t>3-3-1-15-01-03-1101</t>
  </si>
  <si>
    <t>PREVENCION Y ATENCION INTEGRAL DEL FENOMENO DE HABITABILIDAD EN LA CALLE</t>
  </si>
  <si>
    <t>3-3-1-15-01-03-1108</t>
  </si>
  <si>
    <t>POR UNA CIUDAD INCLUYENTE Y SIN BARRERAS</t>
  </si>
  <si>
    <t>3-3-1-15-01-03-1113</t>
  </si>
  <si>
    <t>DISTRITO JOVEN</t>
  </si>
  <si>
    <t>3-3-1-15-01-05-1116</t>
  </si>
  <si>
    <t>PILAR DEMOCRACIA URBANA</t>
  </si>
  <si>
    <t>3-3-1-15-02</t>
  </si>
  <si>
    <t>INTEGRACION SOCIAL PARA UNA CIUDAD DE OPORTUNIDADES</t>
  </si>
  <si>
    <t>3-3-1-15-02-16</t>
  </si>
  <si>
    <t>ESPACIOS DE INTEGRACION SOCIAL</t>
  </si>
  <si>
    <t>3-3-1-15-02-16-1103</t>
  </si>
  <si>
    <t>GESTION INSTITUCIONAL Y FORTALECIMIENTO DEL TALENTO HUMANO</t>
  </si>
  <si>
    <t>3-3-1-15-02-16-1118</t>
  </si>
  <si>
    <t>EJE TRANSVERSAL GOBIERNO LEGITIMO, FORTALECIMIENTO LOCAL Y EFICIENCIA</t>
  </si>
  <si>
    <t>3-3-1-15-07</t>
  </si>
  <si>
    <t>TRANSPARENCIA, GESTION PUBLICA Y SERVICIO A LA CIUDADANIA</t>
  </si>
  <si>
    <t>3-3-1-15-07-42</t>
  </si>
  <si>
    <t>3-3-1-15-07-42-1091</t>
  </si>
  <si>
    <t>FORTALECIMIENTO A LA GESTION PUBLICA EFECTIVA Y EFICIENTE</t>
  </si>
  <si>
    <t>INTEGRACION EFICIENTE Y TRANSPARENTE PARA TODOS</t>
  </si>
  <si>
    <t>GOBIERNO Y CIUDADANIA DIGITAL</t>
  </si>
  <si>
    <t>INTEGRACION DIGITAL Y DE CONOCIMIENTO PARA LA INCLUSION SOCIAL</t>
  </si>
  <si>
    <t>FORTALECIMIENTO INSTITUCIONAL A TRAVÉS DEL USO DE TIC</t>
  </si>
  <si>
    <t>3-3-1-15-07-44</t>
  </si>
  <si>
    <t>3-3-1-15-07-44-1168</t>
  </si>
  <si>
    <t>VIVIENDO EL TERRITORIO</t>
  </si>
  <si>
    <t>GOBERNANZA E INFLUENCIA LOCAL, REGIONAL E INTERNACIONAL</t>
  </si>
  <si>
    <t>3-3-1-15-07-45</t>
  </si>
  <si>
    <t>3-3-1-15-07-45-1092</t>
  </si>
  <si>
    <t>ENTIDAD</t>
  </si>
  <si>
    <t>122 - SECRETARÍA DISTRITAL DE INTEGRACIÓN SOCIAL</t>
  </si>
  <si>
    <t>UNIDAD EJECUTORA:</t>
  </si>
  <si>
    <t>01 - UNIDAD 01</t>
  </si>
  <si>
    <t>MES:</t>
  </si>
  <si>
    <t>VIGENCIA FISCAL:</t>
  </si>
  <si>
    <t>SISTEMA DE PRESUPUESTO DISTRITAL - PREDIS</t>
  </si>
  <si>
    <t>EJECUCION PRESUPUESTO</t>
  </si>
  <si>
    <t>INFORME DE EJECUCION RESERVAS PRESUPUESTALES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</si>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</sst>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Border="1"/>
    <xf numFmtId="3" fontId="16" fillId="0" borderId="0" xfId="0" applyNumberFormat="1" applyFont="1" applyFill="1" applyBorder="1"/>
    <xf numFmtId="3" fontId="0" fillId="0" borderId="10" xfId="0" applyNumberFormat="1" applyFont="1" applyFill="1" applyBorder="1"/>
    <xf numFmtId="0" fontId="0" fillId="0" borderId="10" xfId="0" applyFont="1" applyBorder="1"/>
    <xf numFmtId="0" fontId="18" fillId="0" borderId="10" xfId="0" applyFont="1" applyBorder="1"/>
    <xf numFmtId="0" fontId="16" fillId="0" borderId="0" xfId="0" applyFont="1" applyFill="1" applyBorder="1"/>
    <xf numFmtId="0" fontId="16" fillId="0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/>
    <xf numFmtId="0" fontId="0" fillId="0" borderId="10" xfId="0" quotePrefix="1" applyFont="1" applyBorder="1"/>
    <xf numFmtId="10" fontId="0" fillId="0" borderId="10" xfId="0" applyNumberFormat="1" applyFont="1" applyFill="1" applyBorder="1"/>
    <xf numFmtId="0" fontId="19" fillId="0" borderId="10" xfId="0" applyFont="1" applyBorder="1"/>
    <xf numFmtId="0" fontId="20" fillId="0" borderId="10" xfId="0" applyFont="1" applyBorder="1"/>
    <xf numFmtId="0" fontId="0" fillId="0" borderId="0" xfId="0" applyFont="1" applyFill="1"/>
    <xf numFmtId="3" fontId="0" fillId="0" borderId="0" xfId="0" applyNumberFormat="1" applyFont="1" applyFill="1"/>
    <xf numFmtId="0" fontId="16" fillId="0" borderId="0" xfId="0" applyFont="1" applyFill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5"/>
  <sheetViews>
    <sheetView tabSelected="1" workbookViewId="0">
      <selection activeCell="E10" sqref="E10:E13"/>
    </sheetView>
  </sheetViews>
  <sheetFormatPr baseColWidth="10" defaultRowHeight="15" x14ac:dyDescent="0.25"/>
  <cols>
    <col min="1" max="1" width="25.42578125" customWidth="1"/>
    <col min="2" max="2" width="60.7109375" customWidth="1"/>
    <col min="3" max="3" width="19" style="1" customWidth="1"/>
    <col min="4" max="4" width="14" style="1" customWidth="1"/>
    <col min="5" max="5" width="13.85546875" style="1" customWidth="1"/>
    <col min="6" max="6" width="17.5703125" style="1" customWidth="1"/>
    <col min="7" max="7" width="16" style="1" customWidth="1"/>
    <col min="8" max="8" width="17.5703125" style="1" customWidth="1"/>
    <col min="9" max="9" width="8.28515625" style="1" customWidth="1"/>
    <col min="10" max="10" width="17.5703125" style="1" customWidth="1"/>
    <col min="12" max="12" width="11.85546875" bestFit="1" customWidth="1"/>
  </cols>
  <sheetData>
    <row r="1" spans="1:12" x14ac:dyDescent="0.25">
      <c r="B1" s="4"/>
      <c r="C1" s="4"/>
      <c r="D1" s="4"/>
      <c r="E1" s="4"/>
      <c r="F1" s="4"/>
      <c r="G1" s="4"/>
      <c r="H1" s="4"/>
      <c r="I1" s="4"/>
      <c r="J1" s="4"/>
    </row>
    <row r="2" spans="1:12" x14ac:dyDescent="0.25">
      <c r="A2" s="11" t="s">
        <v>127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25">
      <c r="A3" s="11" t="s">
        <v>128</v>
      </c>
      <c r="B3" s="11"/>
      <c r="C3" s="11"/>
      <c r="D3" s="11"/>
      <c r="E3" s="11"/>
      <c r="F3" s="11"/>
      <c r="G3" s="11"/>
      <c r="H3" s="11"/>
      <c r="I3" s="11"/>
      <c r="J3" s="11"/>
    </row>
    <row r="4" spans="1:12" x14ac:dyDescent="0.25">
      <c r="A4" s="11" t="s">
        <v>129</v>
      </c>
      <c r="B4" s="11"/>
      <c r="C4" s="11"/>
      <c r="D4" s="11"/>
      <c r="E4" s="11"/>
      <c r="F4" s="11"/>
      <c r="G4" s="11"/>
      <c r="H4" s="11"/>
      <c r="I4" s="11"/>
      <c r="J4" s="11"/>
    </row>
    <row r="5" spans="1:12" x14ac:dyDescent="0.25">
      <c r="A5" s="12"/>
      <c r="B5" s="4"/>
      <c r="C5" s="4"/>
      <c r="D5" s="4"/>
      <c r="E5" s="4"/>
      <c r="F5" s="4"/>
      <c r="G5" s="4"/>
      <c r="H5" s="4"/>
      <c r="I5" s="4"/>
      <c r="J5" s="4"/>
    </row>
    <row r="6" spans="1:12" x14ac:dyDescent="0.25">
      <c r="A6" s="10" t="s">
        <v>121</v>
      </c>
      <c r="B6" s="10" t="s">
        <v>122</v>
      </c>
      <c r="C6" s="10"/>
      <c r="D6" s="10"/>
      <c r="E6" s="10"/>
      <c r="F6" s="10"/>
      <c r="G6" s="10"/>
      <c r="H6" s="10" t="s">
        <v>125</v>
      </c>
      <c r="I6" s="10"/>
      <c r="J6" s="10" t="s">
        <v>130</v>
      </c>
    </row>
    <row r="7" spans="1:12" x14ac:dyDescent="0.25">
      <c r="A7" s="10" t="s">
        <v>123</v>
      </c>
      <c r="B7" s="10" t="s">
        <v>124</v>
      </c>
      <c r="C7" s="10"/>
      <c r="D7" s="10"/>
      <c r="E7" s="10"/>
      <c r="F7" s="10"/>
      <c r="G7" s="10"/>
      <c r="H7" s="10" t="s">
        <v>126</v>
      </c>
      <c r="I7" s="10"/>
      <c r="J7" s="20">
        <v>2019</v>
      </c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2" x14ac:dyDescent="0.25">
      <c r="A9" s="13"/>
      <c r="B9" s="13"/>
      <c r="C9" s="13"/>
      <c r="D9" s="13"/>
      <c r="E9" s="13"/>
      <c r="F9" s="13"/>
      <c r="G9" s="13"/>
      <c r="H9" s="10"/>
      <c r="I9" s="13"/>
      <c r="J9" s="13"/>
    </row>
    <row r="10" spans="1:12" ht="15" customHeight="1" x14ac:dyDescent="0.25">
      <c r="A10" s="21" t="s">
        <v>0</v>
      </c>
      <c r="B10" s="21" t="s">
        <v>31</v>
      </c>
      <c r="C10" s="21" t="s">
        <v>32</v>
      </c>
      <c r="D10" s="21" t="s">
        <v>33</v>
      </c>
      <c r="E10" s="21" t="s">
        <v>34</v>
      </c>
      <c r="F10" s="21" t="s">
        <v>35</v>
      </c>
      <c r="G10" s="21" t="s">
        <v>36</v>
      </c>
      <c r="H10" s="21" t="s">
        <v>37</v>
      </c>
      <c r="I10" s="21" t="s">
        <v>38</v>
      </c>
      <c r="J10" s="21" t="s">
        <v>39</v>
      </c>
    </row>
    <row r="11" spans="1:12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2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2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2" x14ac:dyDescent="0.25">
      <c r="A14" s="14" t="s">
        <v>29</v>
      </c>
      <c r="B14" s="8" t="s">
        <v>30</v>
      </c>
      <c r="C14" s="7">
        <f>+C15+C30</f>
        <v>160664585031</v>
      </c>
      <c r="D14" s="7">
        <f t="shared" ref="D14:H14" si="0">+D15+D30</f>
        <v>517385528</v>
      </c>
      <c r="E14" s="7">
        <f>+E15+E30</f>
        <v>8545352089</v>
      </c>
      <c r="F14" s="7">
        <f>+F16+F30+F19</f>
        <v>152119232942</v>
      </c>
      <c r="G14" s="7">
        <f t="shared" si="0"/>
        <v>959399494</v>
      </c>
      <c r="H14" s="7">
        <f t="shared" si="0"/>
        <v>137589612456</v>
      </c>
      <c r="I14" s="15">
        <f>+H14/F14</f>
        <v>0.90448531586048786</v>
      </c>
      <c r="J14" s="7">
        <f>+J19+J30</f>
        <v>14529620486</v>
      </c>
      <c r="K14" s="2"/>
      <c r="L14" s="3"/>
    </row>
    <row r="15" spans="1:12" x14ac:dyDescent="0.25">
      <c r="A15" s="14" t="s">
        <v>28</v>
      </c>
      <c r="B15" s="8" t="s">
        <v>27</v>
      </c>
      <c r="C15" s="7">
        <f>+C16+C19</f>
        <v>653519382</v>
      </c>
      <c r="D15" s="7">
        <f t="shared" ref="D15:E15" si="1">+D16+D19</f>
        <v>24524472</v>
      </c>
      <c r="E15" s="7">
        <f t="shared" si="1"/>
        <v>24741772</v>
      </c>
      <c r="F15" s="7">
        <f>+F16+F19</f>
        <v>628777610</v>
      </c>
      <c r="G15" s="7">
        <f>+G16+G19</f>
        <v>1310015</v>
      </c>
      <c r="H15" s="7">
        <f>+H16+H19</f>
        <v>617587334</v>
      </c>
      <c r="I15" s="15">
        <f t="shared" ref="I15:I29" si="2">+H15/F15</f>
        <v>0.98220312583967484</v>
      </c>
      <c r="J15" s="7">
        <f>+J16+J19</f>
        <v>11190276</v>
      </c>
      <c r="L15" s="4"/>
    </row>
    <row r="16" spans="1:12" x14ac:dyDescent="0.25">
      <c r="A16" s="14" t="s">
        <v>26</v>
      </c>
      <c r="B16" s="8" t="s">
        <v>25</v>
      </c>
      <c r="C16" s="7">
        <f>+C17</f>
        <v>2420371</v>
      </c>
      <c r="D16" s="7">
        <f t="shared" ref="D16:H16" si="3">+D17</f>
        <v>0</v>
      </c>
      <c r="E16" s="7">
        <f t="shared" si="3"/>
        <v>0</v>
      </c>
      <c r="F16" s="7">
        <f t="shared" si="3"/>
        <v>2420371</v>
      </c>
      <c r="G16" s="7">
        <f t="shared" si="3"/>
        <v>0</v>
      </c>
      <c r="H16" s="7">
        <f t="shared" si="3"/>
        <v>2420371</v>
      </c>
      <c r="I16" s="15">
        <f t="shared" si="2"/>
        <v>1</v>
      </c>
      <c r="J16" s="7"/>
      <c r="L16" s="4"/>
    </row>
    <row r="17" spans="1:12" x14ac:dyDescent="0.25">
      <c r="A17" s="14" t="s">
        <v>24</v>
      </c>
      <c r="B17" s="8" t="s">
        <v>23</v>
      </c>
      <c r="C17" s="7">
        <f>+C18</f>
        <v>2420371</v>
      </c>
      <c r="D17" s="7">
        <f t="shared" ref="D17:H17" si="4">+D18</f>
        <v>0</v>
      </c>
      <c r="E17" s="7">
        <f t="shared" si="4"/>
        <v>0</v>
      </c>
      <c r="F17" s="7">
        <f t="shared" si="4"/>
        <v>2420371</v>
      </c>
      <c r="G17" s="7">
        <f t="shared" si="4"/>
        <v>0</v>
      </c>
      <c r="H17" s="7">
        <f t="shared" si="4"/>
        <v>2420371</v>
      </c>
      <c r="I17" s="15">
        <f t="shared" si="2"/>
        <v>1</v>
      </c>
      <c r="J17" s="7"/>
      <c r="L17" s="4"/>
    </row>
    <row r="18" spans="1:12" x14ac:dyDescent="0.25">
      <c r="A18" s="8" t="s">
        <v>40</v>
      </c>
      <c r="B18" s="8" t="s">
        <v>1</v>
      </c>
      <c r="C18" s="7">
        <v>2420371</v>
      </c>
      <c r="D18" s="7"/>
      <c r="E18" s="7">
        <v>0</v>
      </c>
      <c r="F18" s="7">
        <f>+C18-E18</f>
        <v>2420371</v>
      </c>
      <c r="G18" s="7"/>
      <c r="H18" s="7">
        <v>2420371</v>
      </c>
      <c r="I18" s="15">
        <f t="shared" si="2"/>
        <v>1</v>
      </c>
      <c r="J18" s="7"/>
      <c r="L18" s="4"/>
    </row>
    <row r="19" spans="1:12" x14ac:dyDescent="0.25">
      <c r="A19" s="14" t="s">
        <v>60</v>
      </c>
      <c r="B19" s="8" t="s">
        <v>59</v>
      </c>
      <c r="C19" s="7">
        <f>+C20+C23</f>
        <v>651099011</v>
      </c>
      <c r="D19" s="7">
        <f t="shared" ref="D19:J19" si="5">+D20+D23</f>
        <v>24524472</v>
      </c>
      <c r="E19" s="7">
        <f t="shared" si="5"/>
        <v>24741772</v>
      </c>
      <c r="F19" s="7">
        <f t="shared" si="5"/>
        <v>626357239</v>
      </c>
      <c r="G19" s="7">
        <f t="shared" si="5"/>
        <v>1310015</v>
      </c>
      <c r="H19" s="7">
        <f t="shared" si="5"/>
        <v>615166963</v>
      </c>
      <c r="I19" s="15">
        <f t="shared" si="2"/>
        <v>0.98213435511998604</v>
      </c>
      <c r="J19" s="7">
        <f t="shared" si="5"/>
        <v>11190276</v>
      </c>
      <c r="K19" s="5"/>
      <c r="L19" s="6"/>
    </row>
    <row r="20" spans="1:12" x14ac:dyDescent="0.25">
      <c r="A20" s="14" t="s">
        <v>62</v>
      </c>
      <c r="B20" s="16" t="s">
        <v>61</v>
      </c>
      <c r="C20" s="7">
        <f>+C21+C22</f>
        <v>149416678</v>
      </c>
      <c r="D20" s="7">
        <f t="shared" ref="D20:J20" si="6">+D21+D22</f>
        <v>0</v>
      </c>
      <c r="E20" s="7">
        <f t="shared" si="6"/>
        <v>0</v>
      </c>
      <c r="F20" s="7">
        <f t="shared" si="6"/>
        <v>149416678</v>
      </c>
      <c r="G20" s="7">
        <f t="shared" si="6"/>
        <v>0</v>
      </c>
      <c r="H20" s="7">
        <f t="shared" si="6"/>
        <v>140691578</v>
      </c>
      <c r="I20" s="15">
        <f t="shared" si="2"/>
        <v>0.94160558167408859</v>
      </c>
      <c r="J20" s="7">
        <f t="shared" si="6"/>
        <v>8725100</v>
      </c>
      <c r="L20" s="4"/>
    </row>
    <row r="21" spans="1:12" x14ac:dyDescent="0.25">
      <c r="A21" s="8" t="s">
        <v>41</v>
      </c>
      <c r="B21" s="8" t="s">
        <v>2</v>
      </c>
      <c r="C21" s="7">
        <v>103963200</v>
      </c>
      <c r="D21" s="7">
        <v>0</v>
      </c>
      <c r="E21" s="7">
        <v>0</v>
      </c>
      <c r="F21" s="7">
        <f t="shared" ref="F21:F70" si="7">+C21-E21</f>
        <v>103963200</v>
      </c>
      <c r="G21" s="7">
        <v>0</v>
      </c>
      <c r="H21" s="7">
        <v>97238100</v>
      </c>
      <c r="I21" s="15">
        <f t="shared" si="2"/>
        <v>0.93531268756636965</v>
      </c>
      <c r="J21" s="7">
        <f t="shared" ref="J21:J70" si="8">+F21-H21</f>
        <v>6725100</v>
      </c>
      <c r="L21" s="4"/>
    </row>
    <row r="22" spans="1:12" x14ac:dyDescent="0.25">
      <c r="A22" s="8" t="s">
        <v>42</v>
      </c>
      <c r="B22" s="8" t="s">
        <v>3</v>
      </c>
      <c r="C22" s="7">
        <v>45453478</v>
      </c>
      <c r="D22" s="7">
        <v>0</v>
      </c>
      <c r="E22" s="7">
        <v>0</v>
      </c>
      <c r="F22" s="7">
        <f t="shared" si="7"/>
        <v>45453478</v>
      </c>
      <c r="G22" s="7">
        <v>0</v>
      </c>
      <c r="H22" s="7">
        <v>43453478</v>
      </c>
      <c r="I22" s="15">
        <f t="shared" si="2"/>
        <v>0.9559989666797335</v>
      </c>
      <c r="J22" s="7">
        <f t="shared" si="8"/>
        <v>2000000</v>
      </c>
    </row>
    <row r="23" spans="1:12" x14ac:dyDescent="0.25">
      <c r="A23" s="14" t="s">
        <v>64</v>
      </c>
      <c r="B23" s="16" t="s">
        <v>63</v>
      </c>
      <c r="C23" s="7">
        <f>+C24+C25+C26+C28+C29</f>
        <v>501682333</v>
      </c>
      <c r="D23" s="7">
        <f t="shared" ref="D23:J23" si="9">+D24+D25+D26+D28+D29</f>
        <v>24524472</v>
      </c>
      <c r="E23" s="7">
        <f t="shared" si="9"/>
        <v>24741772</v>
      </c>
      <c r="F23" s="7">
        <f>+F24+F25+F26+F28+F29</f>
        <v>476940561</v>
      </c>
      <c r="G23" s="7">
        <f t="shared" si="9"/>
        <v>1310015</v>
      </c>
      <c r="H23" s="7">
        <f t="shared" si="9"/>
        <v>474475385</v>
      </c>
      <c r="I23" s="15">
        <f t="shared" si="2"/>
        <v>0.9948312720670448</v>
      </c>
      <c r="J23" s="7">
        <f t="shared" si="9"/>
        <v>2465176</v>
      </c>
    </row>
    <row r="24" spans="1:12" x14ac:dyDescent="0.25">
      <c r="A24" s="8" t="s">
        <v>43</v>
      </c>
      <c r="B24" s="8" t="s">
        <v>4</v>
      </c>
      <c r="C24" s="7">
        <v>41375119</v>
      </c>
      <c r="D24" s="7">
        <v>0</v>
      </c>
      <c r="E24" s="7">
        <v>217300</v>
      </c>
      <c r="F24" s="7">
        <f t="shared" si="7"/>
        <v>41157819</v>
      </c>
      <c r="G24" s="7">
        <v>1310015</v>
      </c>
      <c r="H24" s="7">
        <v>39781379</v>
      </c>
      <c r="I24" s="15">
        <f t="shared" si="2"/>
        <v>0.9665570228587671</v>
      </c>
      <c r="J24" s="7">
        <f t="shared" si="8"/>
        <v>1376440</v>
      </c>
    </row>
    <row r="25" spans="1:12" x14ac:dyDescent="0.25">
      <c r="A25" s="8" t="s">
        <v>44</v>
      </c>
      <c r="B25" s="8" t="s">
        <v>5</v>
      </c>
      <c r="C25" s="7">
        <v>4126737</v>
      </c>
      <c r="D25" s="7">
        <v>0</v>
      </c>
      <c r="E25" s="7">
        <v>0</v>
      </c>
      <c r="F25" s="7">
        <f t="shared" si="7"/>
        <v>4126737</v>
      </c>
      <c r="G25" s="7">
        <v>0</v>
      </c>
      <c r="H25" s="7">
        <v>4126737</v>
      </c>
      <c r="I25" s="15">
        <f t="shared" si="2"/>
        <v>1</v>
      </c>
      <c r="J25" s="7">
        <f t="shared" si="8"/>
        <v>0</v>
      </c>
    </row>
    <row r="26" spans="1:12" x14ac:dyDescent="0.25">
      <c r="A26" s="14" t="s">
        <v>66</v>
      </c>
      <c r="B26" s="16" t="s">
        <v>65</v>
      </c>
      <c r="C26" s="7">
        <f>+C27</f>
        <v>179286992</v>
      </c>
      <c r="D26" s="7">
        <f t="shared" ref="D26:J26" si="10">+D27</f>
        <v>24524472</v>
      </c>
      <c r="E26" s="7">
        <f t="shared" si="10"/>
        <v>24524472</v>
      </c>
      <c r="F26" s="7">
        <f t="shared" si="7"/>
        <v>154762520</v>
      </c>
      <c r="G26" s="7">
        <f t="shared" si="10"/>
        <v>0</v>
      </c>
      <c r="H26" s="7">
        <f t="shared" si="10"/>
        <v>153871155</v>
      </c>
      <c r="I26" s="15">
        <f t="shared" si="2"/>
        <v>0.99424043366572212</v>
      </c>
      <c r="J26" s="7">
        <f t="shared" si="10"/>
        <v>891365</v>
      </c>
    </row>
    <row r="27" spans="1:12" x14ac:dyDescent="0.25">
      <c r="A27" s="8" t="s">
        <v>45</v>
      </c>
      <c r="B27" s="8" t="s">
        <v>6</v>
      </c>
      <c r="C27" s="7">
        <v>179286992</v>
      </c>
      <c r="D27" s="7">
        <v>24524472</v>
      </c>
      <c r="E27" s="7">
        <v>24524472</v>
      </c>
      <c r="F27" s="7">
        <f t="shared" si="7"/>
        <v>154762520</v>
      </c>
      <c r="G27" s="7">
        <v>0</v>
      </c>
      <c r="H27" s="7">
        <v>153871155</v>
      </c>
      <c r="I27" s="15">
        <f t="shared" si="2"/>
        <v>0.99424043366572212</v>
      </c>
      <c r="J27" s="7">
        <f t="shared" si="8"/>
        <v>891365</v>
      </c>
    </row>
    <row r="28" spans="1:12" x14ac:dyDescent="0.25">
      <c r="A28" s="8" t="s">
        <v>46</v>
      </c>
      <c r="B28" s="8" t="s">
        <v>7</v>
      </c>
      <c r="C28" s="7">
        <v>100000000</v>
      </c>
      <c r="D28" s="7">
        <v>0</v>
      </c>
      <c r="E28" s="7">
        <v>0</v>
      </c>
      <c r="F28" s="7">
        <f t="shared" si="7"/>
        <v>100000000</v>
      </c>
      <c r="G28" s="7">
        <v>0</v>
      </c>
      <c r="H28" s="7">
        <v>100000000</v>
      </c>
      <c r="I28" s="15">
        <f t="shared" si="2"/>
        <v>1</v>
      </c>
      <c r="J28" s="7">
        <f t="shared" si="8"/>
        <v>0</v>
      </c>
    </row>
    <row r="29" spans="1:12" x14ac:dyDescent="0.25">
      <c r="A29" s="8" t="s">
        <v>47</v>
      </c>
      <c r="B29" s="8" t="s">
        <v>8</v>
      </c>
      <c r="C29" s="7">
        <v>176893485</v>
      </c>
      <c r="D29" s="7">
        <v>0</v>
      </c>
      <c r="E29" s="7">
        <v>0</v>
      </c>
      <c r="F29" s="7">
        <f t="shared" si="7"/>
        <v>176893485</v>
      </c>
      <c r="G29" s="7">
        <v>0</v>
      </c>
      <c r="H29" s="7">
        <v>176696114</v>
      </c>
      <c r="I29" s="15">
        <f t="shared" si="2"/>
        <v>0.99888423816173899</v>
      </c>
      <c r="J29" s="7">
        <f t="shared" si="8"/>
        <v>197371</v>
      </c>
    </row>
    <row r="30" spans="1:12" x14ac:dyDescent="0.25">
      <c r="A30" s="14" t="s">
        <v>68</v>
      </c>
      <c r="B30" s="8" t="s">
        <v>67</v>
      </c>
      <c r="C30" s="7">
        <f>+C31</f>
        <v>160011065649</v>
      </c>
      <c r="D30" s="7">
        <f t="shared" ref="D30:J30" si="11">+D31</f>
        <v>492861056</v>
      </c>
      <c r="E30" s="7">
        <f t="shared" si="11"/>
        <v>8520610317</v>
      </c>
      <c r="F30" s="7">
        <f t="shared" si="11"/>
        <v>151490455332</v>
      </c>
      <c r="G30" s="7">
        <f t="shared" si="11"/>
        <v>958089479</v>
      </c>
      <c r="H30" s="7">
        <f t="shared" si="11"/>
        <v>136972025122</v>
      </c>
      <c r="I30" s="15">
        <f>+H30/F30</f>
        <v>0.90416273963807137</v>
      </c>
      <c r="J30" s="7">
        <f t="shared" si="11"/>
        <v>14518430210</v>
      </c>
    </row>
    <row r="31" spans="1:12" x14ac:dyDescent="0.25">
      <c r="A31" s="14" t="s">
        <v>70</v>
      </c>
      <c r="B31" s="8" t="s">
        <v>69</v>
      </c>
      <c r="C31" s="7">
        <f>+C32</f>
        <v>160011065649</v>
      </c>
      <c r="D31" s="7">
        <f t="shared" ref="D31:J31" si="12">+D32</f>
        <v>492861056</v>
      </c>
      <c r="E31" s="7">
        <f t="shared" si="12"/>
        <v>8520610317</v>
      </c>
      <c r="F31" s="7">
        <f t="shared" si="12"/>
        <v>151490455332</v>
      </c>
      <c r="G31" s="7">
        <f t="shared" si="12"/>
        <v>958089479</v>
      </c>
      <c r="H31" s="7">
        <f t="shared" si="12"/>
        <v>136972025122</v>
      </c>
      <c r="I31" s="15">
        <f t="shared" ref="I31:I70" si="13">+H31/F31</f>
        <v>0.90416273963807137</v>
      </c>
      <c r="J31" s="7">
        <f t="shared" si="12"/>
        <v>14518430210</v>
      </c>
    </row>
    <row r="32" spans="1:12" x14ac:dyDescent="0.25">
      <c r="A32" s="14" t="s">
        <v>72</v>
      </c>
      <c r="B32" s="8" t="s">
        <v>71</v>
      </c>
      <c r="C32" s="7">
        <f>+C33+C55+C61</f>
        <v>160011065649</v>
      </c>
      <c r="D32" s="7">
        <f t="shared" ref="D32:J32" si="14">+D33+D55+D61</f>
        <v>492861056</v>
      </c>
      <c r="E32" s="7">
        <f t="shared" si="14"/>
        <v>8520610317</v>
      </c>
      <c r="F32" s="7">
        <f t="shared" si="14"/>
        <v>151490455332</v>
      </c>
      <c r="G32" s="7">
        <f t="shared" si="14"/>
        <v>958089479</v>
      </c>
      <c r="H32" s="7">
        <f t="shared" si="14"/>
        <v>136972025122</v>
      </c>
      <c r="I32" s="15">
        <f t="shared" si="13"/>
        <v>0.90416273963807137</v>
      </c>
      <c r="J32" s="7">
        <f t="shared" si="14"/>
        <v>14518430210</v>
      </c>
    </row>
    <row r="33" spans="1:10" x14ac:dyDescent="0.25">
      <c r="A33" s="14" t="s">
        <v>74</v>
      </c>
      <c r="B33" s="8" t="s">
        <v>73</v>
      </c>
      <c r="C33" s="7">
        <f>+C34+C37+C40+C53</f>
        <v>99215795043</v>
      </c>
      <c r="D33" s="7">
        <f t="shared" ref="D33:J33" si="15">+D34+D37+D40+D53</f>
        <v>491546488</v>
      </c>
      <c r="E33" s="7">
        <f t="shared" si="15"/>
        <v>7900209949</v>
      </c>
      <c r="F33" s="7">
        <f t="shared" si="15"/>
        <v>91315585094</v>
      </c>
      <c r="G33" s="7">
        <f t="shared" si="15"/>
        <v>408817195</v>
      </c>
      <c r="H33" s="7">
        <f t="shared" si="15"/>
        <v>81859576936</v>
      </c>
      <c r="I33" s="15">
        <f t="shared" si="13"/>
        <v>0.89644694114081391</v>
      </c>
      <c r="J33" s="7">
        <f t="shared" si="15"/>
        <v>9456008158</v>
      </c>
    </row>
    <row r="34" spans="1:10" x14ac:dyDescent="0.25">
      <c r="A34" s="14" t="s">
        <v>76</v>
      </c>
      <c r="B34" s="16" t="s">
        <v>75</v>
      </c>
      <c r="C34" s="7">
        <f>+C35</f>
        <v>466240939</v>
      </c>
      <c r="D34" s="7">
        <f t="shared" ref="D34:J34" si="16">+D35</f>
        <v>0</v>
      </c>
      <c r="E34" s="7">
        <f t="shared" si="16"/>
        <v>0</v>
      </c>
      <c r="F34" s="7">
        <f t="shared" si="16"/>
        <v>466240939</v>
      </c>
      <c r="G34" s="7">
        <f t="shared" si="16"/>
        <v>0</v>
      </c>
      <c r="H34" s="7">
        <f t="shared" si="16"/>
        <v>466240939</v>
      </c>
      <c r="I34" s="15">
        <f t="shared" si="13"/>
        <v>1</v>
      </c>
      <c r="J34" s="7">
        <f t="shared" si="16"/>
        <v>0</v>
      </c>
    </row>
    <row r="35" spans="1:10" x14ac:dyDescent="0.25">
      <c r="A35" s="14" t="s">
        <v>77</v>
      </c>
      <c r="B35" s="17" t="s">
        <v>75</v>
      </c>
      <c r="C35" s="7">
        <f>+C36</f>
        <v>466240939</v>
      </c>
      <c r="D35" s="7">
        <f t="shared" ref="D35:J35" si="17">+D36</f>
        <v>0</v>
      </c>
      <c r="E35" s="7">
        <f t="shared" si="17"/>
        <v>0</v>
      </c>
      <c r="F35" s="7">
        <f t="shared" si="17"/>
        <v>466240939</v>
      </c>
      <c r="G35" s="7">
        <f t="shared" si="17"/>
        <v>0</v>
      </c>
      <c r="H35" s="7">
        <f t="shared" si="17"/>
        <v>466240939</v>
      </c>
      <c r="I35" s="15">
        <f t="shared" si="13"/>
        <v>1</v>
      </c>
      <c r="J35" s="7">
        <f t="shared" si="17"/>
        <v>0</v>
      </c>
    </row>
    <row r="36" spans="1:10" x14ac:dyDescent="0.25">
      <c r="A36" s="8" t="s">
        <v>9</v>
      </c>
      <c r="B36" s="8" t="s">
        <v>48</v>
      </c>
      <c r="C36" s="7">
        <v>466240939</v>
      </c>
      <c r="D36" s="7">
        <v>0</v>
      </c>
      <c r="E36" s="7">
        <v>0</v>
      </c>
      <c r="F36" s="7">
        <f t="shared" si="7"/>
        <v>466240939</v>
      </c>
      <c r="G36" s="7">
        <v>0</v>
      </c>
      <c r="H36" s="7">
        <v>466240939</v>
      </c>
      <c r="I36" s="15">
        <f t="shared" si="13"/>
        <v>1</v>
      </c>
      <c r="J36" s="7">
        <f t="shared" si="8"/>
        <v>0</v>
      </c>
    </row>
    <row r="37" spans="1:10" x14ac:dyDescent="0.25">
      <c r="A37" s="14" t="s">
        <v>79</v>
      </c>
      <c r="B37" s="16" t="s">
        <v>78</v>
      </c>
      <c r="C37" s="7">
        <f>+C38</f>
        <v>26672355246</v>
      </c>
      <c r="D37" s="7">
        <f t="shared" ref="D37:J37" si="18">+D38</f>
        <v>336796331</v>
      </c>
      <c r="E37" s="7">
        <f t="shared" si="18"/>
        <v>5179283712</v>
      </c>
      <c r="F37" s="7">
        <f t="shared" si="18"/>
        <v>21493071534</v>
      </c>
      <c r="G37" s="7">
        <f t="shared" si="18"/>
        <v>72040559</v>
      </c>
      <c r="H37" s="7">
        <f t="shared" si="18"/>
        <v>18222294096</v>
      </c>
      <c r="I37" s="15">
        <f t="shared" si="13"/>
        <v>0.84782177676066728</v>
      </c>
      <c r="J37" s="7">
        <f t="shared" si="18"/>
        <v>3270777438</v>
      </c>
    </row>
    <row r="38" spans="1:10" x14ac:dyDescent="0.25">
      <c r="A38" s="14" t="s">
        <v>80</v>
      </c>
      <c r="B38" s="17" t="s">
        <v>78</v>
      </c>
      <c r="C38" s="7">
        <f>+C39</f>
        <v>26672355246</v>
      </c>
      <c r="D38" s="7">
        <f t="shared" ref="D38:J38" si="19">+D39</f>
        <v>336796331</v>
      </c>
      <c r="E38" s="7">
        <f t="shared" si="19"/>
        <v>5179283712</v>
      </c>
      <c r="F38" s="7">
        <f t="shared" si="19"/>
        <v>21493071534</v>
      </c>
      <c r="G38" s="7">
        <f t="shared" si="19"/>
        <v>72040559</v>
      </c>
      <c r="H38" s="7">
        <f t="shared" si="19"/>
        <v>18222294096</v>
      </c>
      <c r="I38" s="15">
        <f t="shared" si="13"/>
        <v>0.84782177676066728</v>
      </c>
      <c r="J38" s="7">
        <f t="shared" si="19"/>
        <v>3270777438</v>
      </c>
    </row>
    <row r="39" spans="1:10" x14ac:dyDescent="0.25">
      <c r="A39" s="8" t="s">
        <v>10</v>
      </c>
      <c r="B39" s="8" t="s">
        <v>49</v>
      </c>
      <c r="C39" s="7">
        <v>26672355246</v>
      </c>
      <c r="D39" s="7">
        <v>336796331</v>
      </c>
      <c r="E39" s="7">
        <v>5179283712</v>
      </c>
      <c r="F39" s="7">
        <f t="shared" si="7"/>
        <v>21493071534</v>
      </c>
      <c r="G39" s="7">
        <v>72040559</v>
      </c>
      <c r="H39" s="7">
        <v>18222294096</v>
      </c>
      <c r="I39" s="15">
        <f t="shared" si="13"/>
        <v>0.84782177676066728</v>
      </c>
      <c r="J39" s="7">
        <f t="shared" si="8"/>
        <v>3270777438</v>
      </c>
    </row>
    <row r="40" spans="1:10" x14ac:dyDescent="0.25">
      <c r="A40" s="14" t="s">
        <v>82</v>
      </c>
      <c r="B40" s="8" t="s">
        <v>81</v>
      </c>
      <c r="C40" s="7">
        <f>+C41+C43+C45+C47+C49+C51</f>
        <v>71213846240</v>
      </c>
      <c r="D40" s="7">
        <f t="shared" ref="D40:J40" si="20">+D41+D43+D45+D47+D49+D51</f>
        <v>154750157</v>
      </c>
      <c r="E40" s="7">
        <f t="shared" si="20"/>
        <v>2684460631</v>
      </c>
      <c r="F40" s="7">
        <f t="shared" si="20"/>
        <v>68529385609</v>
      </c>
      <c r="G40" s="7">
        <f t="shared" si="20"/>
        <v>336776636</v>
      </c>
      <c r="H40" s="7">
        <f t="shared" si="20"/>
        <v>62375565238</v>
      </c>
      <c r="I40" s="15">
        <f t="shared" si="13"/>
        <v>0.91020172855319137</v>
      </c>
      <c r="J40" s="7">
        <f t="shared" si="20"/>
        <v>6153820371</v>
      </c>
    </row>
    <row r="41" spans="1:10" x14ac:dyDescent="0.25">
      <c r="A41" s="14" t="s">
        <v>83</v>
      </c>
      <c r="B41" s="16" t="s">
        <v>84</v>
      </c>
      <c r="C41" s="7">
        <f>+C42</f>
        <v>5514862622</v>
      </c>
      <c r="D41" s="7">
        <f t="shared" ref="D41:J41" si="21">+D42</f>
        <v>1966</v>
      </c>
      <c r="E41" s="7">
        <f t="shared" si="21"/>
        <v>81420927</v>
      </c>
      <c r="F41" s="7">
        <f t="shared" si="21"/>
        <v>5433441695</v>
      </c>
      <c r="G41" s="7">
        <f t="shared" si="21"/>
        <v>281130</v>
      </c>
      <c r="H41" s="7">
        <f t="shared" si="21"/>
        <v>5343902915</v>
      </c>
      <c r="I41" s="15">
        <f t="shared" si="13"/>
        <v>0.98352079859761887</v>
      </c>
      <c r="J41" s="7">
        <f t="shared" si="21"/>
        <v>89538780</v>
      </c>
    </row>
    <row r="42" spans="1:10" x14ac:dyDescent="0.25">
      <c r="A42" s="8" t="s">
        <v>11</v>
      </c>
      <c r="B42" s="8" t="s">
        <v>50</v>
      </c>
      <c r="C42" s="7">
        <v>5514862622</v>
      </c>
      <c r="D42" s="7">
        <v>1966</v>
      </c>
      <c r="E42" s="7">
        <v>81420927</v>
      </c>
      <c r="F42" s="7">
        <f t="shared" si="7"/>
        <v>5433441695</v>
      </c>
      <c r="G42" s="7">
        <v>281130</v>
      </c>
      <c r="H42" s="7">
        <v>5343902915</v>
      </c>
      <c r="I42" s="15">
        <f t="shared" si="13"/>
        <v>0.98352079859761887</v>
      </c>
      <c r="J42" s="7">
        <f t="shared" si="8"/>
        <v>89538780</v>
      </c>
    </row>
    <row r="43" spans="1:10" x14ac:dyDescent="0.25">
      <c r="A43" s="14" t="s">
        <v>86</v>
      </c>
      <c r="B43" s="16" t="s">
        <v>85</v>
      </c>
      <c r="C43" s="7">
        <f>+C44</f>
        <v>29562054156</v>
      </c>
      <c r="D43" s="7">
        <f t="shared" ref="D43:J43" si="22">+D44</f>
        <v>133387953</v>
      </c>
      <c r="E43" s="7">
        <f t="shared" si="22"/>
        <v>1885442785</v>
      </c>
      <c r="F43" s="7">
        <f t="shared" si="22"/>
        <v>27676611371</v>
      </c>
      <c r="G43" s="7">
        <f t="shared" si="22"/>
        <v>336495506</v>
      </c>
      <c r="H43" s="7">
        <f t="shared" si="22"/>
        <v>24030556707</v>
      </c>
      <c r="I43" s="15">
        <f t="shared" si="13"/>
        <v>0.86826224442272604</v>
      </c>
      <c r="J43" s="7">
        <f t="shared" si="22"/>
        <v>3646054664</v>
      </c>
    </row>
    <row r="44" spans="1:10" x14ac:dyDescent="0.25">
      <c r="A44" s="8" t="s">
        <v>12</v>
      </c>
      <c r="B44" s="8" t="s">
        <v>51</v>
      </c>
      <c r="C44" s="7">
        <v>29562054156</v>
      </c>
      <c r="D44" s="7">
        <v>133387953</v>
      </c>
      <c r="E44" s="7">
        <v>1885442785</v>
      </c>
      <c r="F44" s="7">
        <f t="shared" si="7"/>
        <v>27676611371</v>
      </c>
      <c r="G44" s="7">
        <v>336495506</v>
      </c>
      <c r="H44" s="7">
        <v>24030556707</v>
      </c>
      <c r="I44" s="15">
        <f t="shared" si="13"/>
        <v>0.86826224442272604</v>
      </c>
      <c r="J44" s="7">
        <f t="shared" si="8"/>
        <v>3646054664</v>
      </c>
    </row>
    <row r="45" spans="1:10" x14ac:dyDescent="0.25">
      <c r="A45" s="14" t="s">
        <v>88</v>
      </c>
      <c r="B45" s="16" t="s">
        <v>87</v>
      </c>
      <c r="C45" s="7">
        <f>+C46</f>
        <v>14117382942</v>
      </c>
      <c r="D45" s="7">
        <f t="shared" ref="D45:J45" si="23">+D46</f>
        <v>2234800</v>
      </c>
      <c r="E45" s="7">
        <f t="shared" si="23"/>
        <v>66704795</v>
      </c>
      <c r="F45" s="7">
        <f t="shared" si="23"/>
        <v>14050678147</v>
      </c>
      <c r="G45" s="7">
        <f t="shared" si="23"/>
        <v>0</v>
      </c>
      <c r="H45" s="7">
        <f t="shared" si="23"/>
        <v>12819933243</v>
      </c>
      <c r="I45" s="15">
        <f t="shared" si="13"/>
        <v>0.91240672577339055</v>
      </c>
      <c r="J45" s="7">
        <f t="shared" si="23"/>
        <v>1230744904</v>
      </c>
    </row>
    <row r="46" spans="1:10" x14ac:dyDescent="0.25">
      <c r="A46" s="8" t="s">
        <v>13</v>
      </c>
      <c r="B46" s="8" t="s">
        <v>52</v>
      </c>
      <c r="C46" s="7">
        <v>14117382942</v>
      </c>
      <c r="D46" s="7">
        <v>2234800</v>
      </c>
      <c r="E46" s="7">
        <v>66704795</v>
      </c>
      <c r="F46" s="7">
        <f t="shared" si="7"/>
        <v>14050678147</v>
      </c>
      <c r="G46" s="7">
        <v>0</v>
      </c>
      <c r="H46" s="7">
        <v>12819933243</v>
      </c>
      <c r="I46" s="15">
        <f t="shared" si="13"/>
        <v>0.91240672577339055</v>
      </c>
      <c r="J46" s="7">
        <f t="shared" si="8"/>
        <v>1230744904</v>
      </c>
    </row>
    <row r="47" spans="1:10" x14ac:dyDescent="0.25">
      <c r="A47" s="14" t="s">
        <v>90</v>
      </c>
      <c r="B47" s="16" t="s">
        <v>89</v>
      </c>
      <c r="C47" s="7">
        <f>+C48</f>
        <v>474063388</v>
      </c>
      <c r="D47" s="7">
        <f t="shared" ref="D47:J47" si="24">+D48</f>
        <v>0</v>
      </c>
      <c r="E47" s="7">
        <f t="shared" si="24"/>
        <v>701672</v>
      </c>
      <c r="F47" s="7">
        <f t="shared" si="24"/>
        <v>473361716</v>
      </c>
      <c r="G47" s="7">
        <f t="shared" si="24"/>
        <v>0</v>
      </c>
      <c r="H47" s="7">
        <f t="shared" si="24"/>
        <v>450421268</v>
      </c>
      <c r="I47" s="15">
        <f t="shared" si="13"/>
        <v>0.95153717078379019</v>
      </c>
      <c r="J47" s="7">
        <f t="shared" si="24"/>
        <v>22940448</v>
      </c>
    </row>
    <row r="48" spans="1:10" x14ac:dyDescent="0.25">
      <c r="A48" s="8" t="s">
        <v>14</v>
      </c>
      <c r="B48" s="8" t="s">
        <v>53</v>
      </c>
      <c r="C48" s="7">
        <v>474063388</v>
      </c>
      <c r="D48" s="7">
        <v>0</v>
      </c>
      <c r="E48" s="7">
        <v>701672</v>
      </c>
      <c r="F48" s="7">
        <f t="shared" si="7"/>
        <v>473361716</v>
      </c>
      <c r="G48" s="7">
        <v>0</v>
      </c>
      <c r="H48" s="7">
        <v>450421268</v>
      </c>
      <c r="I48" s="15">
        <f t="shared" si="13"/>
        <v>0.95153717078379019</v>
      </c>
      <c r="J48" s="7">
        <f t="shared" si="8"/>
        <v>22940448</v>
      </c>
    </row>
    <row r="49" spans="1:10" x14ac:dyDescent="0.25">
      <c r="A49" s="14" t="s">
        <v>92</v>
      </c>
      <c r="B49" s="16" t="s">
        <v>91</v>
      </c>
      <c r="C49" s="7">
        <f>+C50</f>
        <v>9576594236</v>
      </c>
      <c r="D49" s="7">
        <f t="shared" ref="D49:J49" si="25">+D50</f>
        <v>0</v>
      </c>
      <c r="E49" s="7">
        <f t="shared" si="25"/>
        <v>117015757</v>
      </c>
      <c r="F49" s="7">
        <f t="shared" si="25"/>
        <v>9459578479</v>
      </c>
      <c r="G49" s="7">
        <f t="shared" si="25"/>
        <v>0</v>
      </c>
      <c r="H49" s="7">
        <f t="shared" si="25"/>
        <v>9225202048</v>
      </c>
      <c r="I49" s="15">
        <f t="shared" si="13"/>
        <v>0.97522337474969856</v>
      </c>
      <c r="J49" s="7">
        <f t="shared" si="25"/>
        <v>234376431</v>
      </c>
    </row>
    <row r="50" spans="1:10" x14ac:dyDescent="0.25">
      <c r="A50" s="8" t="s">
        <v>15</v>
      </c>
      <c r="B50" s="8" t="s">
        <v>54</v>
      </c>
      <c r="C50" s="7">
        <v>9576594236</v>
      </c>
      <c r="D50" s="7">
        <v>0</v>
      </c>
      <c r="E50" s="7">
        <v>117015757</v>
      </c>
      <c r="F50" s="7">
        <f t="shared" si="7"/>
        <v>9459578479</v>
      </c>
      <c r="G50" s="7">
        <v>0</v>
      </c>
      <c r="H50" s="7">
        <v>9225202048</v>
      </c>
      <c r="I50" s="15">
        <f t="shared" si="13"/>
        <v>0.97522337474969856</v>
      </c>
      <c r="J50" s="7">
        <f t="shared" si="8"/>
        <v>234376431</v>
      </c>
    </row>
    <row r="51" spans="1:10" x14ac:dyDescent="0.25">
      <c r="A51" s="14" t="s">
        <v>94</v>
      </c>
      <c r="B51" s="16" t="s">
        <v>93</v>
      </c>
      <c r="C51" s="7">
        <f>+C52</f>
        <v>11968888896</v>
      </c>
      <c r="D51" s="7">
        <f t="shared" ref="D51:J51" si="26">+D52</f>
        <v>19125438</v>
      </c>
      <c r="E51" s="7">
        <f t="shared" si="26"/>
        <v>533174695</v>
      </c>
      <c r="F51" s="7">
        <f t="shared" si="26"/>
        <v>11435714201</v>
      </c>
      <c r="G51" s="7">
        <f t="shared" si="26"/>
        <v>0</v>
      </c>
      <c r="H51" s="7">
        <f t="shared" si="26"/>
        <v>10505549057</v>
      </c>
      <c r="I51" s="15">
        <f t="shared" si="13"/>
        <v>0.91866138593087077</v>
      </c>
      <c r="J51" s="7">
        <f t="shared" si="26"/>
        <v>930165144</v>
      </c>
    </row>
    <row r="52" spans="1:10" x14ac:dyDescent="0.25">
      <c r="A52" s="8" t="s">
        <v>16</v>
      </c>
      <c r="B52" s="8" t="s">
        <v>55</v>
      </c>
      <c r="C52" s="7">
        <v>11968888896</v>
      </c>
      <c r="D52" s="7">
        <v>19125438</v>
      </c>
      <c r="E52" s="7">
        <v>533174695</v>
      </c>
      <c r="F52" s="7">
        <f t="shared" si="7"/>
        <v>11435714201</v>
      </c>
      <c r="G52" s="7">
        <v>0</v>
      </c>
      <c r="H52" s="7">
        <v>10505549057</v>
      </c>
      <c r="I52" s="15">
        <f t="shared" si="13"/>
        <v>0.91866138593087077</v>
      </c>
      <c r="J52" s="7">
        <f t="shared" si="8"/>
        <v>930165144</v>
      </c>
    </row>
    <row r="53" spans="1:10" x14ac:dyDescent="0.25">
      <c r="A53" s="14" t="s">
        <v>96</v>
      </c>
      <c r="B53" s="16" t="s">
        <v>95</v>
      </c>
      <c r="C53" s="7">
        <f>+C54</f>
        <v>863352618</v>
      </c>
      <c r="D53" s="7">
        <f t="shared" ref="D53:J53" si="27">+D54</f>
        <v>0</v>
      </c>
      <c r="E53" s="7">
        <f t="shared" si="27"/>
        <v>36465606</v>
      </c>
      <c r="F53" s="7">
        <f t="shared" si="27"/>
        <v>826887012</v>
      </c>
      <c r="G53" s="7">
        <f t="shared" si="27"/>
        <v>0</v>
      </c>
      <c r="H53" s="7">
        <f t="shared" si="27"/>
        <v>795476663</v>
      </c>
      <c r="I53" s="15">
        <f t="shared" si="13"/>
        <v>0.96201373519699207</v>
      </c>
      <c r="J53" s="7">
        <f t="shared" si="27"/>
        <v>31410349</v>
      </c>
    </row>
    <row r="54" spans="1:10" x14ac:dyDescent="0.25">
      <c r="A54" s="8" t="s">
        <v>17</v>
      </c>
      <c r="B54" s="8" t="s">
        <v>56</v>
      </c>
      <c r="C54" s="7">
        <v>863352618</v>
      </c>
      <c r="D54" s="7">
        <v>0</v>
      </c>
      <c r="E54" s="7">
        <v>36465606</v>
      </c>
      <c r="F54" s="7">
        <f t="shared" si="7"/>
        <v>826887012</v>
      </c>
      <c r="G54" s="7">
        <v>0</v>
      </c>
      <c r="H54" s="7">
        <v>795476663</v>
      </c>
      <c r="I54" s="15">
        <f t="shared" si="13"/>
        <v>0.96201373519699207</v>
      </c>
      <c r="J54" s="7">
        <f t="shared" si="8"/>
        <v>31410349</v>
      </c>
    </row>
    <row r="55" spans="1:10" x14ac:dyDescent="0.25">
      <c r="A55" s="14" t="s">
        <v>98</v>
      </c>
      <c r="B55" s="16" t="s">
        <v>97</v>
      </c>
      <c r="C55" s="7">
        <f>+C56</f>
        <v>42426225948</v>
      </c>
      <c r="D55" s="7">
        <f t="shared" ref="D55:J55" si="28">+D56</f>
        <v>1314568</v>
      </c>
      <c r="E55" s="7">
        <f t="shared" si="28"/>
        <v>418611156</v>
      </c>
      <c r="F55" s="7">
        <f t="shared" si="28"/>
        <v>42007614792</v>
      </c>
      <c r="G55" s="7">
        <f t="shared" si="28"/>
        <v>420360551</v>
      </c>
      <c r="H55" s="7">
        <f t="shared" si="28"/>
        <v>39411659230</v>
      </c>
      <c r="I55" s="15">
        <f t="shared" si="13"/>
        <v>0.93820273836413159</v>
      </c>
      <c r="J55" s="7">
        <f t="shared" si="28"/>
        <v>2595955562</v>
      </c>
    </row>
    <row r="56" spans="1:10" x14ac:dyDescent="0.25">
      <c r="A56" s="14" t="s">
        <v>100</v>
      </c>
      <c r="B56" s="16" t="s">
        <v>99</v>
      </c>
      <c r="C56" s="7">
        <f>+C57+C59</f>
        <v>42426225948</v>
      </c>
      <c r="D56" s="7">
        <f t="shared" ref="D56:J56" si="29">+D57+D59</f>
        <v>1314568</v>
      </c>
      <c r="E56" s="7">
        <f t="shared" si="29"/>
        <v>418611156</v>
      </c>
      <c r="F56" s="7">
        <f t="shared" si="29"/>
        <v>42007614792</v>
      </c>
      <c r="G56" s="7">
        <f t="shared" si="29"/>
        <v>420360551</v>
      </c>
      <c r="H56" s="7">
        <f t="shared" si="29"/>
        <v>39411659230</v>
      </c>
      <c r="I56" s="15">
        <f t="shared" si="13"/>
        <v>0.93820273836413159</v>
      </c>
      <c r="J56" s="7">
        <f t="shared" si="29"/>
        <v>2595955562</v>
      </c>
    </row>
    <row r="57" spans="1:10" x14ac:dyDescent="0.25">
      <c r="A57" s="14" t="s">
        <v>102</v>
      </c>
      <c r="B57" s="9" t="s">
        <v>101</v>
      </c>
      <c r="C57" s="7">
        <f>+C58</f>
        <v>35716823630</v>
      </c>
      <c r="D57" s="7">
        <f t="shared" ref="D57:J57" si="30">+D58</f>
        <v>1314520</v>
      </c>
      <c r="E57" s="7">
        <f t="shared" si="30"/>
        <v>352795884</v>
      </c>
      <c r="F57" s="7">
        <f t="shared" si="30"/>
        <v>35364027746</v>
      </c>
      <c r="G57" s="7">
        <f t="shared" si="30"/>
        <v>415102512</v>
      </c>
      <c r="H57" s="7">
        <f t="shared" si="30"/>
        <v>32978442543</v>
      </c>
      <c r="I57" s="15">
        <f t="shared" si="13"/>
        <v>0.93254203904220634</v>
      </c>
      <c r="J57" s="7">
        <f t="shared" si="30"/>
        <v>2385585203</v>
      </c>
    </row>
    <row r="58" spans="1:10" x14ac:dyDescent="0.25">
      <c r="A58" s="8" t="s">
        <v>18</v>
      </c>
      <c r="B58" s="8" t="s">
        <v>57</v>
      </c>
      <c r="C58" s="7">
        <v>35716823630</v>
      </c>
      <c r="D58" s="7">
        <v>1314520</v>
      </c>
      <c r="E58" s="7">
        <v>352795884</v>
      </c>
      <c r="F58" s="7">
        <f t="shared" si="7"/>
        <v>35364027746</v>
      </c>
      <c r="G58" s="7">
        <v>415102512</v>
      </c>
      <c r="H58" s="7">
        <v>32978442543</v>
      </c>
      <c r="I58" s="15">
        <f t="shared" si="13"/>
        <v>0.93254203904220634</v>
      </c>
      <c r="J58" s="7">
        <f t="shared" si="8"/>
        <v>2385585203</v>
      </c>
    </row>
    <row r="59" spans="1:10" x14ac:dyDescent="0.25">
      <c r="A59" s="14" t="s">
        <v>104</v>
      </c>
      <c r="B59" s="16" t="s">
        <v>103</v>
      </c>
      <c r="C59" s="7">
        <f>+C60</f>
        <v>6709402318</v>
      </c>
      <c r="D59" s="7">
        <f t="shared" ref="D59:J59" si="31">+D60</f>
        <v>48</v>
      </c>
      <c r="E59" s="7">
        <f t="shared" si="31"/>
        <v>65815272</v>
      </c>
      <c r="F59" s="7">
        <f t="shared" si="31"/>
        <v>6643587046</v>
      </c>
      <c r="G59" s="7">
        <f t="shared" si="31"/>
        <v>5258039</v>
      </c>
      <c r="H59" s="7">
        <f t="shared" si="31"/>
        <v>6433216687</v>
      </c>
      <c r="I59" s="15">
        <f t="shared" si="13"/>
        <v>0.96833482310935315</v>
      </c>
      <c r="J59" s="7">
        <f t="shared" si="31"/>
        <v>210370359</v>
      </c>
    </row>
    <row r="60" spans="1:10" x14ac:dyDescent="0.25">
      <c r="A60" s="8" t="s">
        <v>19</v>
      </c>
      <c r="B60" s="9" t="s">
        <v>101</v>
      </c>
      <c r="C60" s="7">
        <v>6709402318</v>
      </c>
      <c r="D60" s="7">
        <v>48</v>
      </c>
      <c r="E60" s="7">
        <v>65815272</v>
      </c>
      <c r="F60" s="7">
        <f t="shared" si="7"/>
        <v>6643587046</v>
      </c>
      <c r="G60" s="7">
        <v>5258039</v>
      </c>
      <c r="H60" s="7">
        <v>6433216687</v>
      </c>
      <c r="I60" s="15">
        <f t="shared" si="13"/>
        <v>0.96833482310935315</v>
      </c>
      <c r="J60" s="7">
        <f t="shared" si="8"/>
        <v>210370359</v>
      </c>
    </row>
    <row r="61" spans="1:10" x14ac:dyDescent="0.25">
      <c r="A61" s="14" t="s">
        <v>106</v>
      </c>
      <c r="B61" s="9" t="s">
        <v>105</v>
      </c>
      <c r="C61" s="7">
        <f>+C62+C65+C68</f>
        <v>18369044658</v>
      </c>
      <c r="D61" s="7">
        <f t="shared" ref="D61:J61" si="32">+D62+D65+D68</f>
        <v>0</v>
      </c>
      <c r="E61" s="7">
        <f t="shared" si="32"/>
        <v>201789212</v>
      </c>
      <c r="F61" s="7">
        <f t="shared" si="32"/>
        <v>18167255446</v>
      </c>
      <c r="G61" s="7">
        <f t="shared" si="32"/>
        <v>128911733</v>
      </c>
      <c r="H61" s="7">
        <f t="shared" si="32"/>
        <v>15700788956</v>
      </c>
      <c r="I61" s="15">
        <f t="shared" si="13"/>
        <v>0.8642356024920067</v>
      </c>
      <c r="J61" s="7">
        <f t="shared" si="32"/>
        <v>2466466490</v>
      </c>
    </row>
    <row r="62" spans="1:10" x14ac:dyDescent="0.25">
      <c r="A62" s="14" t="s">
        <v>108</v>
      </c>
      <c r="B62" s="9" t="s">
        <v>107</v>
      </c>
      <c r="C62" s="7">
        <f>+C63</f>
        <v>681350869</v>
      </c>
      <c r="D62" s="7">
        <f t="shared" ref="D62:J62" si="33">+D63</f>
        <v>0</v>
      </c>
      <c r="E62" s="7">
        <f t="shared" si="33"/>
        <v>8800000</v>
      </c>
      <c r="F62" s="7">
        <f t="shared" si="33"/>
        <v>672550869</v>
      </c>
      <c r="G62" s="7">
        <f t="shared" si="33"/>
        <v>0</v>
      </c>
      <c r="H62" s="7">
        <f t="shared" si="33"/>
        <v>659772769</v>
      </c>
      <c r="I62" s="15">
        <f t="shared" si="13"/>
        <v>0.98100054495654809</v>
      </c>
      <c r="J62" s="7">
        <f t="shared" si="33"/>
        <v>12778100</v>
      </c>
    </row>
    <row r="63" spans="1:10" x14ac:dyDescent="0.25">
      <c r="A63" s="14" t="s">
        <v>109</v>
      </c>
      <c r="B63" s="9" t="s">
        <v>111</v>
      </c>
      <c r="C63" s="7">
        <f>+C64</f>
        <v>681350869</v>
      </c>
      <c r="D63" s="7">
        <f t="shared" ref="D63:J63" si="34">+D64</f>
        <v>0</v>
      </c>
      <c r="E63" s="7">
        <f t="shared" si="34"/>
        <v>8800000</v>
      </c>
      <c r="F63" s="7">
        <f t="shared" si="34"/>
        <v>672550869</v>
      </c>
      <c r="G63" s="7">
        <f t="shared" si="34"/>
        <v>0</v>
      </c>
      <c r="H63" s="7">
        <f t="shared" si="34"/>
        <v>659772769</v>
      </c>
      <c r="I63" s="15">
        <f t="shared" si="13"/>
        <v>0.98100054495654809</v>
      </c>
      <c r="J63" s="7">
        <f t="shared" si="34"/>
        <v>12778100</v>
      </c>
    </row>
    <row r="64" spans="1:10" x14ac:dyDescent="0.25">
      <c r="A64" s="8" t="s">
        <v>20</v>
      </c>
      <c r="B64" s="9" t="s">
        <v>110</v>
      </c>
      <c r="C64" s="7">
        <v>681350869</v>
      </c>
      <c r="D64" s="7">
        <v>0</v>
      </c>
      <c r="E64" s="7">
        <v>8800000</v>
      </c>
      <c r="F64" s="7">
        <f t="shared" si="7"/>
        <v>672550869</v>
      </c>
      <c r="G64" s="7">
        <v>0</v>
      </c>
      <c r="H64" s="7">
        <v>659772769</v>
      </c>
      <c r="I64" s="15">
        <f t="shared" si="13"/>
        <v>0.98100054495654809</v>
      </c>
      <c r="J64" s="7">
        <f t="shared" si="8"/>
        <v>12778100</v>
      </c>
    </row>
    <row r="65" spans="1:10" x14ac:dyDescent="0.25">
      <c r="A65" s="14" t="s">
        <v>115</v>
      </c>
      <c r="B65" s="9" t="s">
        <v>112</v>
      </c>
      <c r="C65" s="7">
        <f>+C66</f>
        <v>15603203400</v>
      </c>
      <c r="D65" s="7">
        <f t="shared" ref="D65:J65" si="35">+D66</f>
        <v>0</v>
      </c>
      <c r="E65" s="7">
        <f t="shared" si="35"/>
        <v>103501367</v>
      </c>
      <c r="F65" s="7">
        <f t="shared" si="35"/>
        <v>15499702033</v>
      </c>
      <c r="G65" s="7">
        <f t="shared" si="35"/>
        <v>128911733</v>
      </c>
      <c r="H65" s="7">
        <f t="shared" si="35"/>
        <v>13077112128</v>
      </c>
      <c r="I65" s="15">
        <f t="shared" si="13"/>
        <v>0.84370087245276526</v>
      </c>
      <c r="J65" s="7">
        <f t="shared" si="35"/>
        <v>2422589905</v>
      </c>
    </row>
    <row r="66" spans="1:10" x14ac:dyDescent="0.25">
      <c r="A66" s="14" t="s">
        <v>116</v>
      </c>
      <c r="B66" s="9" t="s">
        <v>113</v>
      </c>
      <c r="C66" s="7">
        <f>+C67</f>
        <v>15603203400</v>
      </c>
      <c r="D66" s="7">
        <f t="shared" ref="D66:J66" si="36">+D67</f>
        <v>0</v>
      </c>
      <c r="E66" s="7">
        <f t="shared" si="36"/>
        <v>103501367</v>
      </c>
      <c r="F66" s="7">
        <f t="shared" si="36"/>
        <v>15499702033</v>
      </c>
      <c r="G66" s="7">
        <f t="shared" si="36"/>
        <v>128911733</v>
      </c>
      <c r="H66" s="7">
        <f t="shared" si="36"/>
        <v>13077112128</v>
      </c>
      <c r="I66" s="15">
        <f t="shared" si="13"/>
        <v>0.84370087245276526</v>
      </c>
      <c r="J66" s="7">
        <f t="shared" si="36"/>
        <v>2422589905</v>
      </c>
    </row>
    <row r="67" spans="1:10" x14ac:dyDescent="0.25">
      <c r="A67" s="8" t="s">
        <v>21</v>
      </c>
      <c r="B67" s="9" t="s">
        <v>114</v>
      </c>
      <c r="C67" s="7">
        <v>15603203400</v>
      </c>
      <c r="D67" s="7">
        <v>0</v>
      </c>
      <c r="E67" s="7">
        <v>103501367</v>
      </c>
      <c r="F67" s="7">
        <f t="shared" si="7"/>
        <v>15499702033</v>
      </c>
      <c r="G67" s="7">
        <v>128911733</v>
      </c>
      <c r="H67" s="7">
        <v>13077112128</v>
      </c>
      <c r="I67" s="15">
        <f t="shared" si="13"/>
        <v>0.84370087245276526</v>
      </c>
      <c r="J67" s="7">
        <f t="shared" si="8"/>
        <v>2422589905</v>
      </c>
    </row>
    <row r="68" spans="1:10" x14ac:dyDescent="0.25">
      <c r="A68" s="14" t="s">
        <v>119</v>
      </c>
      <c r="B68" s="9" t="s">
        <v>118</v>
      </c>
      <c r="C68" s="7">
        <f>+C69</f>
        <v>2084490389</v>
      </c>
      <c r="D68" s="7">
        <f t="shared" ref="D68:J68" si="37">+D69</f>
        <v>0</v>
      </c>
      <c r="E68" s="7">
        <f t="shared" si="37"/>
        <v>89487845</v>
      </c>
      <c r="F68" s="7">
        <f t="shared" si="37"/>
        <v>1995002544</v>
      </c>
      <c r="G68" s="7">
        <f t="shared" si="37"/>
        <v>0</v>
      </c>
      <c r="H68" s="7">
        <f t="shared" si="37"/>
        <v>1963904059</v>
      </c>
      <c r="I68" s="15">
        <f t="shared" si="13"/>
        <v>0.98441180684529495</v>
      </c>
      <c r="J68" s="7">
        <f t="shared" si="37"/>
        <v>31098485</v>
      </c>
    </row>
    <row r="69" spans="1:10" x14ac:dyDescent="0.25">
      <c r="A69" s="14" t="s">
        <v>120</v>
      </c>
      <c r="B69" s="9" t="s">
        <v>117</v>
      </c>
      <c r="C69" s="7">
        <f>+C70</f>
        <v>2084490389</v>
      </c>
      <c r="D69" s="7">
        <f t="shared" ref="D69:J69" si="38">+D70</f>
        <v>0</v>
      </c>
      <c r="E69" s="7">
        <f t="shared" si="38"/>
        <v>89487845</v>
      </c>
      <c r="F69" s="7">
        <f t="shared" si="38"/>
        <v>1995002544</v>
      </c>
      <c r="G69" s="7">
        <f t="shared" si="38"/>
        <v>0</v>
      </c>
      <c r="H69" s="7">
        <f t="shared" si="38"/>
        <v>1963904059</v>
      </c>
      <c r="I69" s="15">
        <f t="shared" si="13"/>
        <v>0.98441180684529495</v>
      </c>
      <c r="J69" s="7">
        <f t="shared" si="38"/>
        <v>31098485</v>
      </c>
    </row>
    <row r="70" spans="1:10" x14ac:dyDescent="0.25">
      <c r="A70" s="8" t="s">
        <v>22</v>
      </c>
      <c r="B70" s="8" t="s">
        <v>58</v>
      </c>
      <c r="C70" s="7">
        <v>2084490389</v>
      </c>
      <c r="D70" s="7">
        <v>0</v>
      </c>
      <c r="E70" s="7">
        <v>89487845</v>
      </c>
      <c r="F70" s="7">
        <f t="shared" si="7"/>
        <v>1995002544</v>
      </c>
      <c r="G70" s="7">
        <v>0</v>
      </c>
      <c r="H70" s="7">
        <v>1963904059</v>
      </c>
      <c r="I70" s="15">
        <f t="shared" si="13"/>
        <v>0.98441180684529495</v>
      </c>
      <c r="J70" s="7">
        <f t="shared" si="8"/>
        <v>31098485</v>
      </c>
    </row>
    <row r="71" spans="1:10" s="4" customFormat="1" x14ac:dyDescent="0.25">
      <c r="A71" s="18"/>
      <c r="B71" s="18"/>
      <c r="C71" s="19"/>
      <c r="D71" s="19"/>
      <c r="E71" s="19"/>
      <c r="F71" s="19"/>
      <c r="G71" s="19"/>
      <c r="H71" s="19"/>
      <c r="I71" s="18"/>
      <c r="J71" s="19"/>
    </row>
    <row r="72" spans="1:10" s="4" customFormat="1" x14ac:dyDescent="0.25"/>
    <row r="73" spans="1:10" s="4" customFormat="1" x14ac:dyDescent="0.25"/>
    <row r="74" spans="1:10" s="4" customFormat="1" x14ac:dyDescent="0.25"/>
    <row r="75" spans="1:10" s="4" customFormat="1" x14ac:dyDescent="0.25"/>
    <row r="76" spans="1:10" s="4" customFormat="1" x14ac:dyDescent="0.25"/>
    <row r="77" spans="1:10" s="4" customFormat="1" x14ac:dyDescent="0.25"/>
    <row r="78" spans="1:10" s="4" customFormat="1" x14ac:dyDescent="0.25"/>
    <row r="79" spans="1:10" s="4" customFormat="1" x14ac:dyDescent="0.25"/>
    <row r="80" spans="1:1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</sheetData>
  <mergeCells count="10">
    <mergeCell ref="H10:H13"/>
    <mergeCell ref="I10:I13"/>
    <mergeCell ref="J10:J13"/>
    <mergeCell ref="G10:G13"/>
    <mergeCell ref="A10:A13"/>
    <mergeCell ref="C10:C13"/>
    <mergeCell ref="D10:D13"/>
    <mergeCell ref="E10:E13"/>
    <mergeCell ref="F10:F13"/>
    <mergeCell ref="B10:B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3C8C3EE274044B0BE3822FCF6AB92" ma:contentTypeVersion="8" ma:contentTypeDescription="Create a new document." ma:contentTypeScope="" ma:versionID="da6698e633b667a524f1209214bcc5c3">
  <xsd:schema xmlns:xsd="http://www.w3.org/2001/XMLSchema" xmlns:xs="http://www.w3.org/2001/XMLSchema" xmlns:p="http://schemas.microsoft.com/office/2006/metadata/properties" xmlns:ns3="406b1691-1fc3-4464-9492-c754ce7112f4" xmlns:ns4="654bc662-535f-446a-bded-4ff189ea8b39" targetNamespace="http://schemas.microsoft.com/office/2006/metadata/properties" ma:root="true" ma:fieldsID="6c8008dc5ffc898a01f82492b849efc4" ns3:_="" ns4:_="">
    <xsd:import namespace="406b1691-1fc3-4464-9492-c754ce7112f4"/>
    <xsd:import namespace="654bc662-535f-446a-bded-4ff189ea8b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b1691-1fc3-4464-9492-c754ce7112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bc662-535f-446a-bded-4ff189ea8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E584B-6E54-4662-93AD-0A5235CE340F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06b1691-1fc3-4464-9492-c754ce7112f4"/>
    <ds:schemaRef ds:uri="654bc662-535f-446a-bded-4ff189ea8b3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6D60CC-D85F-4AEC-B996-1DA356FB2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b1691-1fc3-4464-9492-c754ce7112f4"/>
    <ds:schemaRef ds:uri="654bc662-535f-446a-bded-4ff189ea8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55152F-DB54-464F-96DD-0FA0027B29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RESERVAS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Ines Casta�eda Corredor</dc:creator>
  <cp:lastModifiedBy>Nasly Milena Pisciotti Duque</cp:lastModifiedBy>
  <dcterms:created xsi:type="dcterms:W3CDTF">2019-11-05T14:09:24Z</dcterms:created>
  <dcterms:modified xsi:type="dcterms:W3CDTF">2019-12-27T14:15:31Z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0x01010043B3C8C3EE274044B0BE3822FCF6AB92</vt:lpwstr>
  </property>
</Properties>
</file>