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ESTADO FINANCIERO" sheetId="1" r:id="rId1"/>
    <sheet name="estado de resultado" sheetId="2" r:id="rId2"/>
  </sheets>
  <definedNames>
    <definedName name="_xlnm.Print_Area" localSheetId="1">'estado de resultado'!$A$1:$F$66</definedName>
    <definedName name="_xlnm.Print_Titles" localSheetId="0">'ESTADO FINANCIERO'!$1:$6</definedName>
  </definedNames>
  <calcPr fullCalcOnLoad="1"/>
</workbook>
</file>

<file path=xl/sharedStrings.xml><?xml version="1.0" encoding="utf-8"?>
<sst xmlns="http://schemas.openxmlformats.org/spreadsheetml/2006/main" count="231" uniqueCount="215">
  <si>
    <t>SECRETARIA DISTRITAL DE INTEGRACION SOCIAL</t>
  </si>
  <si>
    <t>ESTADO DE SITUACION FINANCIERA</t>
  </si>
  <si>
    <t>CIFRAS EN PESOS</t>
  </si>
  <si>
    <t>ACTIVO</t>
  </si>
  <si>
    <t>CORRIENTE</t>
  </si>
  <si>
    <t>11</t>
  </si>
  <si>
    <t>EFECTIVO Y EQUIVALENTES DE EFECTIVO</t>
  </si>
  <si>
    <t>1105</t>
  </si>
  <si>
    <t>CAJA</t>
  </si>
  <si>
    <t>13</t>
  </si>
  <si>
    <t>CUENTAS POR COBRAR</t>
  </si>
  <si>
    <t>1384</t>
  </si>
  <si>
    <t>OTRAS CUENTAS POR COBRAR</t>
  </si>
  <si>
    <t>1385</t>
  </si>
  <si>
    <t>CUENTA X COBRAR DIFICIL RECAUDO</t>
  </si>
  <si>
    <t>1386</t>
  </si>
  <si>
    <t>DETERIORO ACUMUL. CTAS X COBRAR</t>
  </si>
  <si>
    <t>14</t>
  </si>
  <si>
    <t>PRESTAMOS POR COBRAR</t>
  </si>
  <si>
    <t>1415</t>
  </si>
  <si>
    <t>PRESTAMOS CONCEDIOS</t>
  </si>
  <si>
    <t>19</t>
  </si>
  <si>
    <t>OTROS ACTIVOS</t>
  </si>
  <si>
    <t>1905</t>
  </si>
  <si>
    <t>BIENES Y SERVICIOS PAGADOS POR ANTICIPADO</t>
  </si>
  <si>
    <t>1906</t>
  </si>
  <si>
    <t>AVANCES Y ANTICIPOS ENTREGADOS</t>
  </si>
  <si>
    <t>1908</t>
  </si>
  <si>
    <t>RECURSOS ENTREGADOS EN ADMINISTRACIÓN</t>
  </si>
  <si>
    <t>1909</t>
  </si>
  <si>
    <t>DEPOSITOS ENTREGADOS EN GARANTIA</t>
  </si>
  <si>
    <t>NO CORRIENTE</t>
  </si>
  <si>
    <t>16</t>
  </si>
  <si>
    <t>PROPIEDAD PLANTA Y EQUIPO</t>
  </si>
  <si>
    <t>1615</t>
  </si>
  <si>
    <t>CONSTRUCCIONES EN CURSO</t>
  </si>
  <si>
    <t>1635</t>
  </si>
  <si>
    <t>BIENES MUEBLES EN BODEGA</t>
  </si>
  <si>
    <t>1640</t>
  </si>
  <si>
    <t>EDIFICACIONES</t>
  </si>
  <si>
    <t>1655</t>
  </si>
  <si>
    <t>MAQUINARIA Y EQUIPO</t>
  </si>
  <si>
    <t>1665</t>
  </si>
  <si>
    <t>MUEBLES,ENSERES Y EQ.DE OFICIN</t>
  </si>
  <si>
    <t>1670</t>
  </si>
  <si>
    <t>EQ.DE COMUNICACION Y COMPUTACI</t>
  </si>
  <si>
    <t>1680</t>
  </si>
  <si>
    <t>EQ.DE COMED,COCINA,DESP,Y HOTE</t>
  </si>
  <si>
    <t>1685</t>
  </si>
  <si>
    <t>DEPRECIACION ACUMULADA (CR)</t>
  </si>
  <si>
    <t>1902</t>
  </si>
  <si>
    <t>PLAN ACTIVOS BENEF. A EMPLEADOS</t>
  </si>
  <si>
    <t>1970</t>
  </si>
  <si>
    <t>ACTIVOS INTANGIBLES</t>
  </si>
  <si>
    <t>1975</t>
  </si>
  <si>
    <t>AMORTIZACION ACUMULADA DE ACTIVOS INTANGIBLES (CR)</t>
  </si>
  <si>
    <t>TOTAL ACTIVO</t>
  </si>
  <si>
    <t>CUENTAS DE ORDEN DEUDORAS</t>
  </si>
  <si>
    <t>81</t>
  </si>
  <si>
    <t>ACTIVOS CONTINGENTES</t>
  </si>
  <si>
    <t>8120</t>
  </si>
  <si>
    <t>LITIGIOS Y MECANISMOS ALTERNATIVOS DE SOLUCION DE CONFLICTOS</t>
  </si>
  <si>
    <t>83</t>
  </si>
  <si>
    <t>DEUDORAS DE CONTROL</t>
  </si>
  <si>
    <t>8315</t>
  </si>
  <si>
    <t>BIENES Y DERECHOS RETIRADOS</t>
  </si>
  <si>
    <t>8354</t>
  </si>
  <si>
    <t>RECUADO POR ENAJENAC ACTIVOS</t>
  </si>
  <si>
    <t>8361</t>
  </si>
  <si>
    <t>RESPONSABILIDADES EN PROCESO</t>
  </si>
  <si>
    <t>89</t>
  </si>
  <si>
    <t>DEUDORES POR CONTRA</t>
  </si>
  <si>
    <t>8905</t>
  </si>
  <si>
    <t>ACTIVOS CONTINGENTES POR CONTRA (CR)</t>
  </si>
  <si>
    <t>8915</t>
  </si>
  <si>
    <t>DEUDORAS CONTROL X CONTRA (CR)</t>
  </si>
  <si>
    <t>PASIVO</t>
  </si>
  <si>
    <t>24</t>
  </si>
  <si>
    <t>CUENTAS POR PAGAR</t>
  </si>
  <si>
    <t>2401</t>
  </si>
  <si>
    <t>ADQUISIC. BIENES Y SERVIC.NACI</t>
  </si>
  <si>
    <t>2424</t>
  </si>
  <si>
    <t>DESCUENTOS DE NOMINA</t>
  </si>
  <si>
    <t>2436</t>
  </si>
  <si>
    <t>RETENCION EN LA FUENTE E IMPUESTO DE TIMBRE</t>
  </si>
  <si>
    <t>2440</t>
  </si>
  <si>
    <t>IMPUESTOS,CONTRIB,Y TASAS XPAG</t>
  </si>
  <si>
    <t>2460</t>
  </si>
  <si>
    <t>CRÉDITOS JUDICIALES</t>
  </si>
  <si>
    <t>2490</t>
  </si>
  <si>
    <t>OTRAS CUENTAS POR PAGAR</t>
  </si>
  <si>
    <t>25</t>
  </si>
  <si>
    <t>BENEFICIOS A EMPLEADOS</t>
  </si>
  <si>
    <t>2511</t>
  </si>
  <si>
    <t>BENEFICIOS A LOS EMPLEADOS A CORTO PLAZO</t>
  </si>
  <si>
    <t>27</t>
  </si>
  <si>
    <t>PROVISIONES</t>
  </si>
  <si>
    <t>2701</t>
  </si>
  <si>
    <t>LITIGIOS Y DEMANDAS</t>
  </si>
  <si>
    <t>29</t>
  </si>
  <si>
    <t>OTROS PASIVOS</t>
  </si>
  <si>
    <t>2902</t>
  </si>
  <si>
    <t>RECURSOS RECIBIDOS EN ADMINISTRACION</t>
  </si>
  <si>
    <t>2512</t>
  </si>
  <si>
    <t>BENEFICIOS A EMPLEADOS A LARGO PLAZO</t>
  </si>
  <si>
    <t>TOTAL PASIVO</t>
  </si>
  <si>
    <t>PATRIMONIO</t>
  </si>
  <si>
    <t>31</t>
  </si>
  <si>
    <t>PATRIMONIO DE LAS ENTIDADES DE GOBIERNO</t>
  </si>
  <si>
    <t>3105</t>
  </si>
  <si>
    <t>CAPITAL FISCAL</t>
  </si>
  <si>
    <t>3109</t>
  </si>
  <si>
    <t>RESULTADOS DE EJERCICIOS ANTERIORES</t>
  </si>
  <si>
    <t>3110</t>
  </si>
  <si>
    <t>RESULTADO DEL EJERCICIO</t>
  </si>
  <si>
    <t>3145</t>
  </si>
  <si>
    <t>IMPACTOS POR LA TRANSICIÓN AL NUEVO MARCO DE REGULACIÓN</t>
  </si>
  <si>
    <t>TOTAL PATRIMONIO</t>
  </si>
  <si>
    <t>TOTAL PASIVO Y PATRIMONIO</t>
  </si>
  <si>
    <t>91</t>
  </si>
  <si>
    <t>PASIVOS CONTINGENTES</t>
  </si>
  <si>
    <t>9120</t>
  </si>
  <si>
    <t>9190</t>
  </si>
  <si>
    <t>OTROS PASIVOS CONTINGENTES</t>
  </si>
  <si>
    <t>93</t>
  </si>
  <si>
    <t>ACREEDORAS DE CONTROL</t>
  </si>
  <si>
    <t>9306</t>
  </si>
  <si>
    <t>BIENES RECIBIDOS EN CUSTODIA</t>
  </si>
  <si>
    <t>9390</t>
  </si>
  <si>
    <t>OTRAS CUENTAS ACREDORAS DE CON</t>
  </si>
  <si>
    <t>99</t>
  </si>
  <si>
    <t>ACREEDORES POR CONTRA (DB)</t>
  </si>
  <si>
    <t>9905</t>
  </si>
  <si>
    <t>RESPONSAB.CONTING.POR CONTRA</t>
  </si>
  <si>
    <t>9915</t>
  </si>
  <si>
    <t>ACREEDORAS DE CONTROL POR CONT</t>
  </si>
  <si>
    <t>CRISTINA VELEZ VALENCIA</t>
  </si>
  <si>
    <t xml:space="preserve"> DEISY  YOLIMA GUTIERREZ HERRERA</t>
  </si>
  <si>
    <t>REPRESENTANTE LEGAL</t>
  </si>
  <si>
    <t>DEISY  YOLIMA GUTIERREZ HERRERA</t>
  </si>
  <si>
    <t>100753-T</t>
  </si>
  <si>
    <t>BENEFICIOS A LOS EMPLEADOS A LARGO PLAZO</t>
  </si>
  <si>
    <t>ESTADO DE RESULTADOS</t>
  </si>
  <si>
    <t>INGRESOS OPERACIONALES</t>
  </si>
  <si>
    <t>44</t>
  </si>
  <si>
    <t>TRANSFERENCIAS Y SUBVENCIONES</t>
  </si>
  <si>
    <t>4428</t>
  </si>
  <si>
    <t>Otras Transferencias</t>
  </si>
  <si>
    <t>47</t>
  </si>
  <si>
    <t>OPERACIONES INTERINSTITUCIONAL</t>
  </si>
  <si>
    <t>4705</t>
  </si>
  <si>
    <t>Fondos Recibidos</t>
  </si>
  <si>
    <t>4722</t>
  </si>
  <si>
    <t>OPERACIONES SIN FLUJO DE EFECTIVO</t>
  </si>
  <si>
    <t>GASTOS OPERACIONALES</t>
  </si>
  <si>
    <t>51</t>
  </si>
  <si>
    <t>ADMINISTRACION</t>
  </si>
  <si>
    <t>5101</t>
  </si>
  <si>
    <t>SUELDOS Y SALARIOS</t>
  </si>
  <si>
    <t>5102</t>
  </si>
  <si>
    <t>CONTRIBUCIONES IMPUTADAS</t>
  </si>
  <si>
    <t>5103</t>
  </si>
  <si>
    <t>CONTRIBUCIONES EFECTIVAS</t>
  </si>
  <si>
    <t>5104</t>
  </si>
  <si>
    <t>APORTES SOBRE LA NOMINA</t>
  </si>
  <si>
    <t>5107</t>
  </si>
  <si>
    <t>PRESTACIONES SOCIALES</t>
  </si>
  <si>
    <t>5108</t>
  </si>
  <si>
    <t>GASTOS DE PERSONAL DIVERSOS</t>
  </si>
  <si>
    <t>5111</t>
  </si>
  <si>
    <t>GENERALES</t>
  </si>
  <si>
    <t>5120</t>
  </si>
  <si>
    <t>IMPUESTOS,CONTRIBUC, TASAS</t>
  </si>
  <si>
    <t>53</t>
  </si>
  <si>
    <t>DETERIORO, DEPRECIACIONES, AMORTIZACIONES Y PROVISIONES</t>
  </si>
  <si>
    <t>5360</t>
  </si>
  <si>
    <t>DEPRECIACIÓN DE PROPIEDADES, PLANTA Y EQUIPO</t>
  </si>
  <si>
    <t>5366</t>
  </si>
  <si>
    <t>AMORTIZACIÓN DE ACTIVOS INTANGIBLES</t>
  </si>
  <si>
    <t>5368</t>
  </si>
  <si>
    <t>PROVISIÓN LITIGIOS Y DEMANDAS</t>
  </si>
  <si>
    <t>55</t>
  </si>
  <si>
    <t>GASTO SOCIAL</t>
  </si>
  <si>
    <t>5507</t>
  </si>
  <si>
    <t>DESARROL.COMUNIT.BIENEST.SOCIA</t>
  </si>
  <si>
    <t>57</t>
  </si>
  <si>
    <t>OPERACIONES INTERINSTITUCIONALES</t>
  </si>
  <si>
    <t>5720</t>
  </si>
  <si>
    <t>Operaciones de Enlace</t>
  </si>
  <si>
    <t>EXCEDENTE (DEFICIT) OPERACIONAL</t>
  </si>
  <si>
    <t>OTROS INGRESOS</t>
  </si>
  <si>
    <t>48</t>
  </si>
  <si>
    <t>4802</t>
  </si>
  <si>
    <t>FINANCIEROS</t>
  </si>
  <si>
    <t>4808</t>
  </si>
  <si>
    <t>INGRESOS DIVERSOS</t>
  </si>
  <si>
    <t>OTROS GASTOS</t>
  </si>
  <si>
    <t>58</t>
  </si>
  <si>
    <t>5802</t>
  </si>
  <si>
    <t>COMISIONES</t>
  </si>
  <si>
    <t>5804</t>
  </si>
  <si>
    <t>Financieros</t>
  </si>
  <si>
    <t>5890</t>
  </si>
  <si>
    <t>GASTOS DIVERSOS</t>
  </si>
  <si>
    <t>EXCEDENTE (DEFICIT) DEL EJERCICIO</t>
  </si>
  <si>
    <t>DEISY YOLIMA GUTIERREZ HERRERA</t>
  </si>
  <si>
    <t>Representante Legal</t>
  </si>
  <si>
    <t>Contadora</t>
  </si>
  <si>
    <t>PERIODO DE CORTE:   30 DE ABRIL</t>
  </si>
  <si>
    <t>2018</t>
  </si>
  <si>
    <t>Responsable de Presupuesto (E )</t>
  </si>
  <si>
    <t xml:space="preserve">PERIODO DE CORTE:   30 DE ABRIL </t>
  </si>
  <si>
    <t>RESPONSABLE PRESUPUESTO (E )</t>
  </si>
  <si>
    <t>TP. 100753-T</t>
  </si>
  <si>
    <t>CONTADORA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</si>
</sst>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.00\ [$€-1]_-;\-* #,##0.00\ [$€-1]_-;_-* &quot;-&quot;??\ [$€-1]_-"/>
  </numFmts>
  <fonts count="56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22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49" fontId="3" fillId="33" borderId="0" xfId="52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/>
    </xf>
    <xf numFmtId="0" fontId="5" fillId="34" borderId="10" xfId="53" applyFont="1" applyFill="1" applyBorder="1" applyAlignment="1">
      <alignment horizontal="center"/>
      <protection/>
    </xf>
    <xf numFmtId="0" fontId="2" fillId="34" borderId="11" xfId="53" applyFont="1" applyFill="1" applyBorder="1" applyAlignment="1">
      <alignment horizontal="center"/>
      <protection/>
    </xf>
    <xf numFmtId="0" fontId="2" fillId="34" borderId="11" xfId="53" applyFont="1" applyFill="1" applyBorder="1" applyAlignment="1" applyProtection="1">
      <alignment horizontal="center"/>
      <protection/>
    </xf>
    <xf numFmtId="0" fontId="2" fillId="34" borderId="12" xfId="53" applyFont="1" applyFill="1" applyBorder="1" applyAlignment="1">
      <alignment horizontal="center"/>
      <protection/>
    </xf>
    <xf numFmtId="0" fontId="5" fillId="34" borderId="13" xfId="53" applyFont="1" applyFill="1" applyBorder="1" applyAlignment="1">
      <alignment horizontal="center"/>
      <protection/>
    </xf>
    <xf numFmtId="0" fontId="5" fillId="34" borderId="14" xfId="53" applyFont="1" applyFill="1" applyBorder="1" applyAlignment="1">
      <alignment horizontal="center"/>
      <protection/>
    </xf>
    <xf numFmtId="0" fontId="5" fillId="34" borderId="15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horizontal="left" vertical="top"/>
    </xf>
    <xf numFmtId="3" fontId="51" fillId="0" borderId="0" xfId="0" applyNumberFormat="1" applyFont="1" applyFill="1" applyBorder="1" applyAlignment="1">
      <alignment horizontal="right" vertical="top"/>
    </xf>
    <xf numFmtId="0" fontId="52" fillId="0" borderId="0" xfId="0" applyFont="1" applyFill="1" applyBorder="1" applyAlignment="1">
      <alignment horizontal="left" vertical="top"/>
    </xf>
    <xf numFmtId="3" fontId="52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3" fontId="53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3" fontId="54" fillId="0" borderId="0" xfId="0" applyNumberFormat="1" applyFont="1" applyFill="1" applyBorder="1" applyAlignment="1">
      <alignment horizontal="right" vertical="top"/>
    </xf>
    <xf numFmtId="3" fontId="53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175" fontId="4" fillId="0" borderId="0" xfId="48" applyFont="1" applyAlignment="1">
      <alignment vertical="top" wrapText="1" readingOrder="1"/>
    </xf>
    <xf numFmtId="0" fontId="10" fillId="34" borderId="11" xfId="53" applyFont="1" applyFill="1" applyBorder="1" applyAlignment="1">
      <alignment horizontal="center"/>
      <protection/>
    </xf>
    <xf numFmtId="0" fontId="10" fillId="34" borderId="12" xfId="53" applyFont="1" applyFill="1" applyBorder="1" applyAlignment="1">
      <alignment horizontal="center"/>
      <protection/>
    </xf>
    <xf numFmtId="0" fontId="11" fillId="34" borderId="15" xfId="53" applyFont="1" applyFill="1" applyBorder="1" applyAlignment="1">
      <alignment horizontal="center"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Fill="1" applyAlignment="1">
      <alignment vertical="top"/>
    </xf>
    <xf numFmtId="3" fontId="55" fillId="0" borderId="0" xfId="0" applyNumberFormat="1" applyFont="1" applyFill="1" applyAlignment="1">
      <alignment horizontal="right" vertical="top"/>
    </xf>
    <xf numFmtId="3" fontId="9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Alignment="1">
      <alignment vertical="top"/>
    </xf>
    <xf numFmtId="0" fontId="9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2" fillId="0" borderId="0" xfId="0" applyFont="1" applyAlignment="1">
      <alignment horizontal="center" vertical="top"/>
    </xf>
    <xf numFmtId="0" fontId="5" fillId="34" borderId="13" xfId="53" applyFont="1" applyFill="1" applyBorder="1" applyAlignment="1">
      <alignment horizontal="center"/>
      <protection/>
    </xf>
    <xf numFmtId="0" fontId="5" fillId="34" borderId="14" xfId="53" applyFont="1" applyFill="1" applyBorder="1" applyAlignment="1">
      <alignment horizontal="center"/>
      <protection/>
    </xf>
    <xf numFmtId="0" fontId="9" fillId="0" borderId="0" xfId="0" applyFont="1" applyAlignment="1">
      <alignment horizontal="left" vertical="top"/>
    </xf>
    <xf numFmtId="3" fontId="55" fillId="0" borderId="0" xfId="0" applyNumberFormat="1" applyFont="1" applyFill="1" applyAlignment="1">
      <alignment horizontal="right" vertical="top"/>
    </xf>
    <xf numFmtId="3" fontId="9" fillId="0" borderId="0" xfId="0" applyNumberFormat="1" applyFont="1" applyFill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3" fontId="12" fillId="0" borderId="0" xfId="0" applyNumberFormat="1" applyFont="1" applyFill="1" applyAlignment="1">
      <alignment horizontal="right" vertical="top"/>
    </xf>
    <xf numFmtId="0" fontId="12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left" vertical="top" wrapText="1" readingOrder="1"/>
    </xf>
    <xf numFmtId="0" fontId="5" fillId="34" borderId="16" xfId="53" applyFont="1" applyFill="1" applyBorder="1" applyAlignment="1">
      <alignment horizontal="center"/>
      <protection/>
    </xf>
    <xf numFmtId="0" fontId="5" fillId="34" borderId="0" xfId="53" applyFont="1" applyFill="1" applyBorder="1" applyAlignment="1">
      <alignment horizontal="center"/>
      <protection/>
    </xf>
    <xf numFmtId="0" fontId="5" fillId="34" borderId="17" xfId="53" applyFont="1" applyFill="1" applyBorder="1" applyAlignment="1">
      <alignment horizontal="center"/>
      <protection/>
    </xf>
    <xf numFmtId="0" fontId="7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 10 10" xfId="52"/>
    <cellStyle name="Normal 4 23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34"/>
  <sheetViews>
    <sheetView showGridLines="0" tabSelected="1" view="pageBreakPreview" zoomScaleSheetLayoutView="100" zoomScalePageLayoutView="0" workbookViewId="0" topLeftCell="A32">
      <selection activeCell="E134" sqref="E134:N134"/>
    </sheetView>
  </sheetViews>
  <sheetFormatPr defaultColWidth="6.8515625" defaultRowHeight="12.75" customHeight="1"/>
  <cols>
    <col min="1" max="1" width="1.1484375" style="0" customWidth="1"/>
    <col min="2" max="2" width="3.421875" style="0" customWidth="1"/>
    <col min="3" max="3" width="4.57421875" style="0" customWidth="1"/>
    <col min="4" max="4" width="1.1484375" style="0" customWidth="1"/>
    <col min="5" max="5" width="37.7109375" style="0" customWidth="1"/>
    <col min="6" max="6" width="7.140625" style="0" customWidth="1"/>
    <col min="7" max="7" width="6.8515625" style="0" customWidth="1"/>
    <col min="8" max="8" width="2.7109375" style="0" customWidth="1"/>
    <col min="9" max="9" width="2.28125" style="0" customWidth="1"/>
    <col min="10" max="10" width="4.57421875" style="0" customWidth="1"/>
    <col min="11" max="11" width="1.57421875" style="0" customWidth="1"/>
    <col min="12" max="12" width="4.28125" style="0" customWidth="1"/>
    <col min="13" max="13" width="2.7109375" style="0" customWidth="1"/>
    <col min="14" max="14" width="9.57421875" style="31" customWidth="1"/>
    <col min="15" max="15" width="20.28125" style="31" customWidth="1"/>
  </cols>
  <sheetData>
    <row r="1" spans="1:15" ht="15" customHeight="1">
      <c r="A1" s="4"/>
      <c r="B1" s="5"/>
      <c r="C1" s="5"/>
      <c r="D1" s="6"/>
      <c r="E1" s="6"/>
      <c r="F1" s="6"/>
      <c r="G1" s="5"/>
      <c r="H1" s="5"/>
      <c r="I1" s="5"/>
      <c r="J1" s="5"/>
      <c r="K1" s="5"/>
      <c r="L1" s="6"/>
      <c r="M1" s="6"/>
      <c r="N1" s="28"/>
      <c r="O1" s="29"/>
    </row>
    <row r="2" spans="1:15" ht="1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15" customHeight="1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ht="15" customHeight="1">
      <c r="A4" s="51" t="s">
        <v>211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</row>
    <row r="5" spans="1:15" ht="15" customHeight="1">
      <c r="A5" s="51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1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30"/>
    </row>
    <row r="7" s="31" customFormat="1" ht="15" customHeight="1"/>
    <row r="8" s="31" customFormat="1" ht="12" customHeight="1"/>
    <row r="9" spans="5:15" s="31" customFormat="1" ht="15.75" customHeight="1">
      <c r="E9" s="43" t="s">
        <v>3</v>
      </c>
      <c r="F9" s="43"/>
      <c r="G9" s="43"/>
      <c r="H9" s="43"/>
      <c r="J9" s="40">
        <v>2019</v>
      </c>
      <c r="K9" s="40"/>
      <c r="L9" s="40"/>
      <c r="M9" s="40"/>
      <c r="N9" s="40"/>
      <c r="O9" s="32">
        <v>2018</v>
      </c>
    </row>
    <row r="10" s="31" customFormat="1" ht="10.5" customHeight="1"/>
    <row r="11" spans="10:15" s="31" customFormat="1" ht="5.25" customHeight="1">
      <c r="J11" s="33"/>
      <c r="K11" s="33"/>
      <c r="L11" s="33"/>
      <c r="M11" s="33"/>
      <c r="N11" s="33"/>
      <c r="O11" s="33"/>
    </row>
    <row r="12" spans="5:15" s="31" customFormat="1" ht="12" customHeight="1">
      <c r="E12" s="43" t="s">
        <v>4</v>
      </c>
      <c r="F12" s="43"/>
      <c r="G12" s="43"/>
      <c r="H12" s="43"/>
      <c r="J12" s="44">
        <v>73238826300</v>
      </c>
      <c r="K12" s="44"/>
      <c r="L12" s="44"/>
      <c r="M12" s="44"/>
      <c r="N12" s="44"/>
      <c r="O12" s="34">
        <f>+O14+O17+O22+O25</f>
        <v>34265524642</v>
      </c>
    </row>
    <row r="13" spans="10:15" s="31" customFormat="1" ht="6" customHeight="1">
      <c r="J13" s="33"/>
      <c r="K13" s="33"/>
      <c r="L13" s="33"/>
      <c r="M13" s="33"/>
      <c r="N13" s="33"/>
      <c r="O13" s="33"/>
    </row>
    <row r="14" spans="2:15" s="31" customFormat="1" ht="13.5" customHeight="1">
      <c r="B14" s="43" t="s">
        <v>5</v>
      </c>
      <c r="C14" s="43"/>
      <c r="E14" s="43" t="s">
        <v>6</v>
      </c>
      <c r="F14" s="43"/>
      <c r="G14" s="43"/>
      <c r="H14" s="43"/>
      <c r="J14" s="45">
        <v>224409154</v>
      </c>
      <c r="K14" s="45"/>
      <c r="L14" s="45"/>
      <c r="M14" s="45"/>
      <c r="N14" s="45"/>
      <c r="O14" s="35">
        <f>SUM(O15)</f>
        <v>265724846</v>
      </c>
    </row>
    <row r="15" spans="2:15" s="31" customFormat="1" ht="12">
      <c r="B15" s="46" t="s">
        <v>7</v>
      </c>
      <c r="C15" s="46"/>
      <c r="E15" s="47" t="s">
        <v>8</v>
      </c>
      <c r="F15" s="47"/>
      <c r="G15" s="47"/>
      <c r="H15" s="47"/>
      <c r="J15" s="48">
        <v>224409154</v>
      </c>
      <c r="K15" s="48"/>
      <c r="L15" s="48"/>
      <c r="M15" s="48"/>
      <c r="N15" s="48"/>
      <c r="O15" s="36">
        <v>265724846</v>
      </c>
    </row>
    <row r="16" spans="10:15" s="31" customFormat="1" ht="6" customHeight="1">
      <c r="J16" s="33"/>
      <c r="K16" s="33"/>
      <c r="L16" s="33"/>
      <c r="M16" s="33"/>
      <c r="N16" s="33"/>
      <c r="O16" s="33"/>
    </row>
    <row r="17" spans="2:15" s="31" customFormat="1" ht="13.5" customHeight="1">
      <c r="B17" s="43" t="s">
        <v>9</v>
      </c>
      <c r="C17" s="43"/>
      <c r="E17" s="43" t="s">
        <v>10</v>
      </c>
      <c r="F17" s="43"/>
      <c r="G17" s="43"/>
      <c r="H17" s="43"/>
      <c r="J17" s="45">
        <f>SUM(J18:N20)</f>
        <v>3332033295</v>
      </c>
      <c r="K17" s="45"/>
      <c r="L17" s="45"/>
      <c r="M17" s="45"/>
      <c r="N17" s="45"/>
      <c r="O17" s="35">
        <f>SUM(O18:O20)</f>
        <v>2217251784</v>
      </c>
    </row>
    <row r="18" spans="2:15" s="31" customFormat="1" ht="12">
      <c r="B18" s="46" t="s">
        <v>11</v>
      </c>
      <c r="C18" s="46"/>
      <c r="E18" s="47" t="s">
        <v>12</v>
      </c>
      <c r="F18" s="47"/>
      <c r="G18" s="47"/>
      <c r="H18" s="47"/>
      <c r="J18" s="48">
        <v>3448940137</v>
      </c>
      <c r="K18" s="48"/>
      <c r="L18" s="48"/>
      <c r="M18" s="48"/>
      <c r="N18" s="48"/>
      <c r="O18" s="36">
        <v>2383661574</v>
      </c>
    </row>
    <row r="19" spans="2:15" s="31" customFormat="1" ht="12">
      <c r="B19" s="46" t="s">
        <v>13</v>
      </c>
      <c r="C19" s="46"/>
      <c r="E19" s="47" t="s">
        <v>14</v>
      </c>
      <c r="F19" s="47"/>
      <c r="G19" s="47"/>
      <c r="H19" s="47"/>
      <c r="J19" s="48">
        <v>229880512</v>
      </c>
      <c r="K19" s="48"/>
      <c r="L19" s="48"/>
      <c r="M19" s="48"/>
      <c r="N19" s="48"/>
      <c r="O19" s="36">
        <v>142933561</v>
      </c>
    </row>
    <row r="20" spans="2:15" s="31" customFormat="1" ht="12">
      <c r="B20" s="46" t="s">
        <v>15</v>
      </c>
      <c r="C20" s="46"/>
      <c r="E20" s="47" t="s">
        <v>16</v>
      </c>
      <c r="F20" s="47"/>
      <c r="G20" s="47"/>
      <c r="H20" s="47"/>
      <c r="J20" s="48">
        <v>-346787354</v>
      </c>
      <c r="K20" s="48"/>
      <c r="L20" s="48"/>
      <c r="M20" s="48"/>
      <c r="N20" s="48"/>
      <c r="O20" s="36">
        <v>-309343351</v>
      </c>
    </row>
    <row r="21" spans="10:15" s="31" customFormat="1" ht="6" customHeight="1">
      <c r="J21" s="33"/>
      <c r="K21" s="33"/>
      <c r="L21" s="33"/>
      <c r="M21" s="33"/>
      <c r="N21" s="33"/>
      <c r="O21" s="33"/>
    </row>
    <row r="22" spans="2:15" s="31" customFormat="1" ht="13.5" customHeight="1">
      <c r="B22" s="43" t="s">
        <v>17</v>
      </c>
      <c r="C22" s="43"/>
      <c r="E22" s="43" t="s">
        <v>18</v>
      </c>
      <c r="F22" s="43"/>
      <c r="G22" s="43"/>
      <c r="H22" s="43"/>
      <c r="J22" s="45">
        <v>2831844</v>
      </c>
      <c r="K22" s="45"/>
      <c r="L22" s="45"/>
      <c r="M22" s="45"/>
      <c r="N22" s="45"/>
      <c r="O22" s="35">
        <v>824905</v>
      </c>
    </row>
    <row r="23" spans="2:15" s="31" customFormat="1" ht="12">
      <c r="B23" s="46" t="s">
        <v>19</v>
      </c>
      <c r="C23" s="46"/>
      <c r="E23" s="47" t="s">
        <v>20</v>
      </c>
      <c r="F23" s="47"/>
      <c r="G23" s="47"/>
      <c r="H23" s="47"/>
      <c r="J23" s="48">
        <v>2831844</v>
      </c>
      <c r="K23" s="48"/>
      <c r="L23" s="48"/>
      <c r="M23" s="48"/>
      <c r="N23" s="48"/>
      <c r="O23" s="36">
        <v>824905</v>
      </c>
    </row>
    <row r="24" spans="10:15" s="31" customFormat="1" ht="6" customHeight="1">
      <c r="J24" s="33"/>
      <c r="K24" s="33"/>
      <c r="L24" s="33"/>
      <c r="M24" s="33"/>
      <c r="N24" s="33"/>
      <c r="O24" s="33"/>
    </row>
    <row r="25" spans="2:15" s="31" customFormat="1" ht="13.5" customHeight="1">
      <c r="B25" s="43" t="s">
        <v>21</v>
      </c>
      <c r="C25" s="43"/>
      <c r="E25" s="43" t="s">
        <v>22</v>
      </c>
      <c r="F25" s="43"/>
      <c r="G25" s="43"/>
      <c r="H25" s="43"/>
      <c r="J25" s="45">
        <v>69679552007</v>
      </c>
      <c r="K25" s="45"/>
      <c r="L25" s="45"/>
      <c r="M25" s="45"/>
      <c r="N25" s="45"/>
      <c r="O25" s="35">
        <f>SUM(O26:O29)</f>
        <v>31781723107</v>
      </c>
    </row>
    <row r="26" spans="2:15" s="31" customFormat="1" ht="12">
      <c r="B26" s="46" t="s">
        <v>23</v>
      </c>
      <c r="C26" s="46"/>
      <c r="E26" s="47" t="s">
        <v>24</v>
      </c>
      <c r="F26" s="47"/>
      <c r="G26" s="47"/>
      <c r="H26" s="47"/>
      <c r="J26" s="48">
        <v>1887076835</v>
      </c>
      <c r="K26" s="48"/>
      <c r="L26" s="48"/>
      <c r="M26" s="48"/>
      <c r="N26" s="48"/>
      <c r="O26" s="36">
        <f>1806678291</f>
        <v>1806678291</v>
      </c>
    </row>
    <row r="27" spans="2:15" s="31" customFormat="1" ht="12">
      <c r="B27" s="46" t="s">
        <v>25</v>
      </c>
      <c r="C27" s="46"/>
      <c r="E27" s="47" t="s">
        <v>26</v>
      </c>
      <c r="F27" s="47"/>
      <c r="G27" s="47"/>
      <c r="H27" s="47"/>
      <c r="J27" s="48">
        <v>24110028538</v>
      </c>
      <c r="K27" s="48"/>
      <c r="L27" s="48"/>
      <c r="M27" s="48"/>
      <c r="N27" s="48"/>
      <c r="O27" s="36">
        <v>3781323402</v>
      </c>
    </row>
    <row r="28" spans="2:15" s="31" customFormat="1" ht="12">
      <c r="B28" s="46" t="s">
        <v>27</v>
      </c>
      <c r="C28" s="46"/>
      <c r="E28" s="47" t="s">
        <v>28</v>
      </c>
      <c r="F28" s="47"/>
      <c r="G28" s="47"/>
      <c r="H28" s="47"/>
      <c r="J28" s="48">
        <v>31256789935</v>
      </c>
      <c r="K28" s="48"/>
      <c r="L28" s="48"/>
      <c r="M28" s="48"/>
      <c r="N28" s="48"/>
      <c r="O28" s="36">
        <v>15829129084</v>
      </c>
    </row>
    <row r="29" spans="2:15" s="31" customFormat="1" ht="12">
      <c r="B29" s="46" t="s">
        <v>29</v>
      </c>
      <c r="C29" s="46"/>
      <c r="E29" s="47" t="s">
        <v>30</v>
      </c>
      <c r="F29" s="47"/>
      <c r="G29" s="47"/>
      <c r="H29" s="47"/>
      <c r="J29" s="48">
        <v>12425656699</v>
      </c>
      <c r="K29" s="48"/>
      <c r="L29" s="48"/>
      <c r="M29" s="48"/>
      <c r="N29" s="48"/>
      <c r="O29" s="36">
        <v>10364592330</v>
      </c>
    </row>
    <row r="30" spans="10:15" s="31" customFormat="1" ht="5.25" customHeight="1">
      <c r="J30" s="33"/>
      <c r="K30" s="33"/>
      <c r="L30" s="33"/>
      <c r="M30" s="33"/>
      <c r="N30" s="33"/>
      <c r="O30" s="33"/>
    </row>
    <row r="31" spans="5:15" s="31" customFormat="1" ht="12" customHeight="1">
      <c r="E31" s="43" t="s">
        <v>31</v>
      </c>
      <c r="F31" s="43"/>
      <c r="G31" s="43"/>
      <c r="H31" s="43"/>
      <c r="J31" s="44">
        <v>91659803658</v>
      </c>
      <c r="K31" s="44"/>
      <c r="L31" s="44"/>
      <c r="M31" s="44"/>
      <c r="N31" s="44"/>
      <c r="O31" s="34">
        <f>+O33+O43</f>
        <v>84039226369</v>
      </c>
    </row>
    <row r="32" spans="10:15" s="31" customFormat="1" ht="6" customHeight="1">
      <c r="J32" s="33"/>
      <c r="K32" s="33"/>
      <c r="L32" s="33"/>
      <c r="M32" s="33"/>
      <c r="N32" s="33"/>
      <c r="O32" s="33"/>
    </row>
    <row r="33" spans="2:15" s="31" customFormat="1" ht="13.5" customHeight="1">
      <c r="B33" s="43" t="s">
        <v>32</v>
      </c>
      <c r="C33" s="43"/>
      <c r="E33" s="43" t="s">
        <v>33</v>
      </c>
      <c r="F33" s="43"/>
      <c r="G33" s="43"/>
      <c r="H33" s="43"/>
      <c r="J33" s="45">
        <v>80276637861</v>
      </c>
      <c r="K33" s="45"/>
      <c r="L33" s="45"/>
      <c r="M33" s="45"/>
      <c r="N33" s="45"/>
      <c r="O33" s="35">
        <f>SUM(O34:O41)</f>
        <v>72476881783</v>
      </c>
    </row>
    <row r="34" spans="2:15" s="31" customFormat="1" ht="12">
      <c r="B34" s="46" t="s">
        <v>34</v>
      </c>
      <c r="C34" s="46"/>
      <c r="E34" s="47" t="s">
        <v>35</v>
      </c>
      <c r="F34" s="47"/>
      <c r="G34" s="47"/>
      <c r="H34" s="47"/>
      <c r="J34" s="48">
        <v>19720360345</v>
      </c>
      <c r="K34" s="48"/>
      <c r="L34" s="48"/>
      <c r="M34" s="48"/>
      <c r="N34" s="48"/>
      <c r="O34" s="36">
        <v>10342943995</v>
      </c>
    </row>
    <row r="35" spans="2:15" s="31" customFormat="1" ht="12">
      <c r="B35" s="46" t="s">
        <v>36</v>
      </c>
      <c r="C35" s="46"/>
      <c r="E35" s="47" t="s">
        <v>37</v>
      </c>
      <c r="F35" s="47"/>
      <c r="G35" s="47"/>
      <c r="H35" s="47"/>
      <c r="J35" s="48">
        <v>889488649</v>
      </c>
      <c r="K35" s="48"/>
      <c r="L35" s="48"/>
      <c r="M35" s="48"/>
      <c r="N35" s="48"/>
      <c r="O35" s="36">
        <v>838435598</v>
      </c>
    </row>
    <row r="36" spans="2:15" s="31" customFormat="1" ht="12">
      <c r="B36" s="46" t="s">
        <v>38</v>
      </c>
      <c r="C36" s="46"/>
      <c r="E36" s="47" t="s">
        <v>39</v>
      </c>
      <c r="F36" s="47"/>
      <c r="G36" s="47"/>
      <c r="H36" s="47"/>
      <c r="J36" s="48">
        <v>5840683418</v>
      </c>
      <c r="K36" s="48"/>
      <c r="L36" s="48"/>
      <c r="M36" s="48"/>
      <c r="N36" s="48"/>
      <c r="O36" s="36">
        <v>4109893565</v>
      </c>
    </row>
    <row r="37" spans="2:15" s="31" customFormat="1" ht="12">
      <c r="B37" s="46" t="s">
        <v>40</v>
      </c>
      <c r="C37" s="46"/>
      <c r="E37" s="47" t="s">
        <v>41</v>
      </c>
      <c r="F37" s="47"/>
      <c r="G37" s="47"/>
      <c r="H37" s="47"/>
      <c r="J37" s="48">
        <v>2471851948</v>
      </c>
      <c r="K37" s="48"/>
      <c r="L37" s="48"/>
      <c r="M37" s="48"/>
      <c r="N37" s="48"/>
      <c r="O37" s="36">
        <v>2191734843</v>
      </c>
    </row>
    <row r="38" spans="2:15" s="31" customFormat="1" ht="12">
      <c r="B38" s="46" t="s">
        <v>42</v>
      </c>
      <c r="C38" s="46"/>
      <c r="E38" s="47" t="s">
        <v>43</v>
      </c>
      <c r="F38" s="47"/>
      <c r="G38" s="47"/>
      <c r="H38" s="47"/>
      <c r="J38" s="48">
        <v>42820439144</v>
      </c>
      <c r="K38" s="48"/>
      <c r="L38" s="48"/>
      <c r="M38" s="48"/>
      <c r="N38" s="48"/>
      <c r="O38" s="36">
        <v>41544213517</v>
      </c>
    </row>
    <row r="39" spans="2:15" s="31" customFormat="1" ht="12">
      <c r="B39" s="46" t="s">
        <v>44</v>
      </c>
      <c r="C39" s="46"/>
      <c r="E39" s="47" t="s">
        <v>45</v>
      </c>
      <c r="F39" s="47"/>
      <c r="G39" s="47"/>
      <c r="H39" s="47"/>
      <c r="J39" s="48">
        <v>29182005702</v>
      </c>
      <c r="K39" s="48"/>
      <c r="L39" s="48"/>
      <c r="M39" s="48"/>
      <c r="N39" s="48"/>
      <c r="O39" s="36">
        <v>23060301425</v>
      </c>
    </row>
    <row r="40" spans="2:15" s="31" customFormat="1" ht="12">
      <c r="B40" s="46" t="s">
        <v>46</v>
      </c>
      <c r="C40" s="46"/>
      <c r="E40" s="47" t="s">
        <v>47</v>
      </c>
      <c r="F40" s="47"/>
      <c r="G40" s="47"/>
      <c r="H40" s="47"/>
      <c r="J40" s="48">
        <v>12566149189</v>
      </c>
      <c r="K40" s="48"/>
      <c r="L40" s="48"/>
      <c r="M40" s="48"/>
      <c r="N40" s="48"/>
      <c r="O40" s="36">
        <v>12076215854</v>
      </c>
    </row>
    <row r="41" spans="2:15" s="31" customFormat="1" ht="12">
      <c r="B41" s="46" t="s">
        <v>48</v>
      </c>
      <c r="C41" s="46"/>
      <c r="E41" s="47" t="s">
        <v>49</v>
      </c>
      <c r="F41" s="47"/>
      <c r="G41" s="47"/>
      <c r="H41" s="47"/>
      <c r="J41" s="48">
        <v>33214340534</v>
      </c>
      <c r="K41" s="48"/>
      <c r="L41" s="48"/>
      <c r="M41" s="48"/>
      <c r="N41" s="48"/>
      <c r="O41" s="36">
        <v>-21686857014</v>
      </c>
    </row>
    <row r="42" spans="10:15" s="31" customFormat="1" ht="6" customHeight="1">
      <c r="J42" s="33"/>
      <c r="K42" s="33"/>
      <c r="L42" s="33"/>
      <c r="M42" s="33"/>
      <c r="N42" s="33"/>
      <c r="O42" s="33"/>
    </row>
    <row r="43" spans="2:15" s="31" customFormat="1" ht="13.5" customHeight="1">
      <c r="B43" s="43" t="s">
        <v>21</v>
      </c>
      <c r="C43" s="43"/>
      <c r="E43" s="43" t="s">
        <v>22</v>
      </c>
      <c r="F43" s="43"/>
      <c r="G43" s="43"/>
      <c r="H43" s="43"/>
      <c r="J43" s="45">
        <v>11383165797</v>
      </c>
      <c r="K43" s="45"/>
      <c r="L43" s="45"/>
      <c r="M43" s="45"/>
      <c r="N43" s="45"/>
      <c r="O43" s="35">
        <f>SUM(O44:O47)</f>
        <v>11562344586</v>
      </c>
    </row>
    <row r="44" spans="2:15" s="31" customFormat="1" ht="12">
      <c r="B44" s="46" t="s">
        <v>50</v>
      </c>
      <c r="C44" s="46"/>
      <c r="E44" s="47" t="s">
        <v>51</v>
      </c>
      <c r="F44" s="47"/>
      <c r="G44" s="47"/>
      <c r="H44" s="47"/>
      <c r="J44" s="48">
        <v>4032520701</v>
      </c>
      <c r="K44" s="48"/>
      <c r="L44" s="48"/>
      <c r="M44" s="48"/>
      <c r="N44" s="48"/>
      <c r="O44" s="36">
        <v>2626355176</v>
      </c>
    </row>
    <row r="45" spans="2:15" s="31" customFormat="1" ht="12">
      <c r="B45" s="46" t="s">
        <v>23</v>
      </c>
      <c r="C45" s="46"/>
      <c r="E45" s="47" t="s">
        <v>24</v>
      </c>
      <c r="F45" s="47"/>
      <c r="G45" s="47"/>
      <c r="H45" s="47"/>
      <c r="J45" s="36"/>
      <c r="K45" s="36"/>
      <c r="L45" s="36"/>
      <c r="M45" s="36"/>
      <c r="N45" s="36">
        <v>0</v>
      </c>
      <c r="O45" s="36">
        <v>625964668</v>
      </c>
    </row>
    <row r="46" spans="2:15" s="31" customFormat="1" ht="12">
      <c r="B46" s="46" t="s">
        <v>52</v>
      </c>
      <c r="C46" s="46"/>
      <c r="E46" s="47" t="s">
        <v>53</v>
      </c>
      <c r="F46" s="47"/>
      <c r="G46" s="47"/>
      <c r="H46" s="47"/>
      <c r="J46" s="48">
        <v>10826273283</v>
      </c>
      <c r="K46" s="48"/>
      <c r="L46" s="48"/>
      <c r="M46" s="48"/>
      <c r="N46" s="48"/>
      <c r="O46" s="36">
        <v>9161949203</v>
      </c>
    </row>
    <row r="47" spans="2:15" s="31" customFormat="1" ht="12" customHeight="1">
      <c r="B47" s="46" t="s">
        <v>54</v>
      </c>
      <c r="C47" s="46"/>
      <c r="E47" s="49" t="s">
        <v>55</v>
      </c>
      <c r="F47" s="49"/>
      <c r="G47" s="49"/>
      <c r="H47" s="49"/>
      <c r="J47" s="48">
        <v>3475628187</v>
      </c>
      <c r="K47" s="48"/>
      <c r="L47" s="48"/>
      <c r="M47" s="48"/>
      <c r="N47" s="48"/>
      <c r="O47" s="36">
        <v>-851924461</v>
      </c>
    </row>
    <row r="48" spans="5:15" s="31" customFormat="1" ht="12" customHeight="1">
      <c r="E48" s="43" t="s">
        <v>56</v>
      </c>
      <c r="F48" s="43"/>
      <c r="G48" s="43"/>
      <c r="H48" s="43"/>
      <c r="J48" s="44">
        <v>164898629958</v>
      </c>
      <c r="K48" s="44"/>
      <c r="L48" s="44"/>
      <c r="M48" s="44"/>
      <c r="N48" s="44"/>
      <c r="O48" s="34">
        <f>+O12+O31</f>
        <v>118304751011</v>
      </c>
    </row>
    <row r="49" spans="10:15" s="31" customFormat="1" ht="5.25" customHeight="1">
      <c r="J49" s="33"/>
      <c r="K49" s="33"/>
      <c r="L49" s="33"/>
      <c r="M49" s="33"/>
      <c r="N49" s="33"/>
      <c r="O49" s="33"/>
    </row>
    <row r="50" spans="10:15" s="31" customFormat="1" ht="5.25" customHeight="1">
      <c r="J50" s="33"/>
      <c r="K50" s="33"/>
      <c r="L50" s="33"/>
      <c r="M50" s="33"/>
      <c r="N50" s="33"/>
      <c r="O50" s="33"/>
    </row>
    <row r="51" spans="10:15" s="31" customFormat="1" ht="5.25" customHeight="1">
      <c r="J51" s="33"/>
      <c r="K51" s="33"/>
      <c r="L51" s="33"/>
      <c r="M51" s="33"/>
      <c r="N51" s="33"/>
      <c r="O51" s="33"/>
    </row>
    <row r="52" spans="5:15" s="31" customFormat="1" ht="12" customHeight="1">
      <c r="E52" s="43" t="s">
        <v>57</v>
      </c>
      <c r="F52" s="43"/>
      <c r="G52" s="43"/>
      <c r="H52" s="43"/>
      <c r="J52" s="33"/>
      <c r="K52" s="33"/>
      <c r="L52" s="33"/>
      <c r="M52" s="33"/>
      <c r="N52" s="37">
        <f>+N54+N58+N63</f>
        <v>0</v>
      </c>
      <c r="O52" s="37">
        <f>+O54+O58+O63</f>
        <v>-0.25</v>
      </c>
    </row>
    <row r="53" spans="10:15" s="31" customFormat="1" ht="6.75" customHeight="1">
      <c r="J53" s="33"/>
      <c r="K53" s="33"/>
      <c r="L53" s="33"/>
      <c r="M53" s="33"/>
      <c r="N53" s="33"/>
      <c r="O53" s="33"/>
    </row>
    <row r="54" spans="2:15" s="31" customFormat="1" ht="13.5" customHeight="1">
      <c r="B54" s="43" t="s">
        <v>58</v>
      </c>
      <c r="C54" s="43"/>
      <c r="E54" s="43" t="s">
        <v>59</v>
      </c>
      <c r="F54" s="43"/>
      <c r="G54" s="43"/>
      <c r="H54" s="43"/>
      <c r="J54" s="45">
        <v>796132000</v>
      </c>
      <c r="K54" s="45"/>
      <c r="L54" s="45"/>
      <c r="M54" s="45"/>
      <c r="N54" s="45"/>
      <c r="O54" s="35">
        <v>796132000</v>
      </c>
    </row>
    <row r="55" spans="2:15" s="31" customFormat="1" ht="12" customHeight="1">
      <c r="B55" s="46" t="s">
        <v>60</v>
      </c>
      <c r="C55" s="46"/>
      <c r="E55" s="49" t="s">
        <v>61</v>
      </c>
      <c r="F55" s="49"/>
      <c r="G55" s="49"/>
      <c r="H55" s="49"/>
      <c r="J55" s="48">
        <v>796132000</v>
      </c>
      <c r="K55" s="48"/>
      <c r="L55" s="48"/>
      <c r="M55" s="48"/>
      <c r="N55" s="48"/>
      <c r="O55" s="36">
        <v>796132000</v>
      </c>
    </row>
    <row r="56" spans="5:15" s="31" customFormat="1" ht="12" customHeight="1">
      <c r="E56" s="49"/>
      <c r="F56" s="49"/>
      <c r="G56" s="49"/>
      <c r="H56" s="49"/>
      <c r="J56" s="33"/>
      <c r="K56" s="33"/>
      <c r="L56" s="33"/>
      <c r="M56" s="33"/>
      <c r="N56" s="33"/>
      <c r="O56" s="33"/>
    </row>
    <row r="57" spans="10:15" s="31" customFormat="1" ht="6" customHeight="1">
      <c r="J57" s="33"/>
      <c r="K57" s="33"/>
      <c r="L57" s="33"/>
      <c r="M57" s="33"/>
      <c r="N57" s="33"/>
      <c r="O57" s="33"/>
    </row>
    <row r="58" spans="2:15" s="31" customFormat="1" ht="13.5" customHeight="1">
      <c r="B58" s="43" t="s">
        <v>62</v>
      </c>
      <c r="C58" s="43"/>
      <c r="E58" s="43" t="s">
        <v>63</v>
      </c>
      <c r="F58" s="43"/>
      <c r="G58" s="43"/>
      <c r="H58" s="43"/>
      <c r="J58" s="45">
        <v>5439302864</v>
      </c>
      <c r="K58" s="45"/>
      <c r="L58" s="45"/>
      <c r="M58" s="45"/>
      <c r="N58" s="45"/>
      <c r="O58" s="35">
        <f>SUM(O59:O61)</f>
        <v>9638513960.75</v>
      </c>
    </row>
    <row r="59" spans="2:15" s="31" customFormat="1" ht="12">
      <c r="B59" s="46" t="s">
        <v>64</v>
      </c>
      <c r="C59" s="46"/>
      <c r="E59" s="47" t="s">
        <v>65</v>
      </c>
      <c r="F59" s="47"/>
      <c r="G59" s="47"/>
      <c r="H59" s="47"/>
      <c r="J59" s="48">
        <v>4819082994</v>
      </c>
      <c r="K59" s="48"/>
      <c r="L59" s="48"/>
      <c r="M59" s="48"/>
      <c r="N59" s="48"/>
      <c r="O59" s="36">
        <v>8657802159.03</v>
      </c>
    </row>
    <row r="60" spans="2:15" s="31" customFormat="1" ht="12">
      <c r="B60" s="46" t="s">
        <v>66</v>
      </c>
      <c r="C60" s="46"/>
      <c r="E60" s="47" t="s">
        <v>67</v>
      </c>
      <c r="F60" s="47"/>
      <c r="G60" s="47"/>
      <c r="H60" s="47"/>
      <c r="J60" s="48">
        <v>2000000</v>
      </c>
      <c r="K60" s="48"/>
      <c r="L60" s="48"/>
      <c r="M60" s="48"/>
      <c r="N60" s="48"/>
      <c r="O60" s="36">
        <v>33040240</v>
      </c>
    </row>
    <row r="61" spans="2:15" s="31" customFormat="1" ht="12">
      <c r="B61" s="46" t="s">
        <v>68</v>
      </c>
      <c r="C61" s="46"/>
      <c r="E61" s="47" t="s">
        <v>69</v>
      </c>
      <c r="F61" s="47"/>
      <c r="G61" s="47"/>
      <c r="H61" s="47"/>
      <c r="J61" s="48">
        <v>618219870</v>
      </c>
      <c r="K61" s="48"/>
      <c r="L61" s="48"/>
      <c r="M61" s="48"/>
      <c r="N61" s="48"/>
      <c r="O61" s="36">
        <v>947671561.72</v>
      </c>
    </row>
    <row r="62" spans="10:15" s="31" customFormat="1" ht="6" customHeight="1">
      <c r="J62" s="33"/>
      <c r="K62" s="33"/>
      <c r="L62" s="33"/>
      <c r="M62" s="33"/>
      <c r="N62" s="33"/>
      <c r="O62" s="33"/>
    </row>
    <row r="63" spans="2:15" s="31" customFormat="1" ht="13.5" customHeight="1">
      <c r="B63" s="43" t="s">
        <v>70</v>
      </c>
      <c r="C63" s="43"/>
      <c r="E63" s="43" t="s">
        <v>71</v>
      </c>
      <c r="F63" s="43"/>
      <c r="G63" s="43"/>
      <c r="H63" s="43"/>
      <c r="J63" s="45">
        <v>-6235434864</v>
      </c>
      <c r="K63" s="45"/>
      <c r="L63" s="45"/>
      <c r="M63" s="45"/>
      <c r="N63" s="45"/>
      <c r="O63" s="35">
        <f>SUM(O64:O65)</f>
        <v>-10434645961</v>
      </c>
    </row>
    <row r="64" spans="2:15" s="31" customFormat="1" ht="12">
      <c r="B64" s="46" t="s">
        <v>72</v>
      </c>
      <c r="C64" s="46"/>
      <c r="E64" s="47" t="s">
        <v>73</v>
      </c>
      <c r="F64" s="47"/>
      <c r="G64" s="47"/>
      <c r="H64" s="47"/>
      <c r="J64" s="48">
        <v>-796132000</v>
      </c>
      <c r="K64" s="48"/>
      <c r="L64" s="48"/>
      <c r="M64" s="48"/>
      <c r="N64" s="48"/>
      <c r="O64" s="36">
        <v>-796132000</v>
      </c>
    </row>
    <row r="65" spans="2:15" s="31" customFormat="1" ht="12">
      <c r="B65" s="46" t="s">
        <v>74</v>
      </c>
      <c r="C65" s="46"/>
      <c r="E65" s="47" t="s">
        <v>75</v>
      </c>
      <c r="F65" s="47"/>
      <c r="G65" s="47"/>
      <c r="H65" s="47"/>
      <c r="J65" s="48">
        <v>-5439302864</v>
      </c>
      <c r="K65" s="48"/>
      <c r="L65" s="48"/>
      <c r="M65" s="48"/>
      <c r="N65" s="48"/>
      <c r="O65" s="36">
        <v>-9638513961</v>
      </c>
    </row>
    <row r="66" spans="10:15" s="31" customFormat="1" ht="12" customHeight="1">
      <c r="J66" s="33"/>
      <c r="K66" s="33"/>
      <c r="L66" s="33"/>
      <c r="M66" s="33"/>
      <c r="N66" s="33"/>
      <c r="O66" s="33"/>
    </row>
    <row r="67" spans="5:15" s="31" customFormat="1" ht="10.5" customHeight="1">
      <c r="E67" s="43" t="s">
        <v>76</v>
      </c>
      <c r="F67" s="43"/>
      <c r="G67" s="43"/>
      <c r="H67" s="43"/>
      <c r="J67" s="33"/>
      <c r="K67" s="33"/>
      <c r="L67" s="33"/>
      <c r="M67" s="33"/>
      <c r="N67" s="33"/>
      <c r="O67" s="33"/>
    </row>
    <row r="68" spans="10:15" s="31" customFormat="1" ht="10.5" customHeight="1">
      <c r="J68" s="33"/>
      <c r="K68" s="33"/>
      <c r="L68" s="33"/>
      <c r="M68" s="33"/>
      <c r="N68" s="33"/>
      <c r="O68" s="33"/>
    </row>
    <row r="69" spans="10:15" s="31" customFormat="1" ht="5.25" customHeight="1">
      <c r="J69" s="33"/>
      <c r="K69" s="33"/>
      <c r="L69" s="33"/>
      <c r="M69" s="33"/>
      <c r="N69" s="33"/>
      <c r="O69" s="33"/>
    </row>
    <row r="70" spans="5:15" s="31" customFormat="1" ht="12" customHeight="1">
      <c r="E70" s="43" t="s">
        <v>4</v>
      </c>
      <c r="F70" s="43"/>
      <c r="G70" s="43"/>
      <c r="H70" s="43"/>
      <c r="J70" s="44">
        <v>33329185456</v>
      </c>
      <c r="K70" s="44"/>
      <c r="L70" s="44"/>
      <c r="M70" s="44"/>
      <c r="N70" s="44"/>
      <c r="O70" s="34">
        <f>+O72+O80+O84+O87</f>
        <v>70117679784</v>
      </c>
    </row>
    <row r="71" spans="10:15" s="31" customFormat="1" ht="6" customHeight="1">
      <c r="J71" s="33"/>
      <c r="K71" s="33"/>
      <c r="L71" s="33"/>
      <c r="M71" s="33"/>
      <c r="N71" s="33"/>
      <c r="O71" s="33"/>
    </row>
    <row r="72" spans="2:15" s="31" customFormat="1" ht="13.5" customHeight="1">
      <c r="B72" s="43" t="s">
        <v>77</v>
      </c>
      <c r="C72" s="43"/>
      <c r="E72" s="43" t="s">
        <v>78</v>
      </c>
      <c r="F72" s="43"/>
      <c r="G72" s="43"/>
      <c r="H72" s="43"/>
      <c r="J72" s="45">
        <v>1822621859</v>
      </c>
      <c r="K72" s="45"/>
      <c r="L72" s="45"/>
      <c r="M72" s="45"/>
      <c r="N72" s="45"/>
      <c r="O72" s="35">
        <f>SUM(O73:O78)</f>
        <v>2376749981</v>
      </c>
    </row>
    <row r="73" spans="2:15" s="31" customFormat="1" ht="12">
      <c r="B73" s="46" t="s">
        <v>79</v>
      </c>
      <c r="C73" s="46"/>
      <c r="E73" s="47" t="s">
        <v>80</v>
      </c>
      <c r="F73" s="47"/>
      <c r="G73" s="47"/>
      <c r="H73" s="47"/>
      <c r="J73" s="48">
        <v>0</v>
      </c>
      <c r="K73" s="48"/>
      <c r="L73" s="48"/>
      <c r="M73" s="48"/>
      <c r="N73" s="48"/>
      <c r="O73" s="36">
        <v>52265400</v>
      </c>
    </row>
    <row r="74" spans="2:15" s="31" customFormat="1" ht="12">
      <c r="B74" s="46" t="s">
        <v>81</v>
      </c>
      <c r="C74" s="46"/>
      <c r="E74" s="47" t="s">
        <v>82</v>
      </c>
      <c r="F74" s="47"/>
      <c r="G74" s="47"/>
      <c r="H74" s="47"/>
      <c r="J74" s="48">
        <v>582115023</v>
      </c>
      <c r="K74" s="48"/>
      <c r="L74" s="48"/>
      <c r="M74" s="48"/>
      <c r="N74" s="48"/>
      <c r="O74" s="36">
        <v>482559890</v>
      </c>
    </row>
    <row r="75" spans="2:15" s="31" customFormat="1" ht="12">
      <c r="B75" s="46" t="s">
        <v>83</v>
      </c>
      <c r="C75" s="46"/>
      <c r="E75" s="47" t="s">
        <v>84</v>
      </c>
      <c r="F75" s="47"/>
      <c r="G75" s="47"/>
      <c r="H75" s="47"/>
      <c r="J75" s="48">
        <v>0</v>
      </c>
      <c r="K75" s="48"/>
      <c r="L75" s="48"/>
      <c r="M75" s="48"/>
      <c r="N75" s="48"/>
      <c r="O75" s="36">
        <v>5050000</v>
      </c>
    </row>
    <row r="76" spans="2:15" s="31" customFormat="1" ht="12">
      <c r="B76" s="46" t="s">
        <v>85</v>
      </c>
      <c r="C76" s="46"/>
      <c r="E76" s="47" t="s">
        <v>86</v>
      </c>
      <c r="F76" s="47"/>
      <c r="G76" s="47"/>
      <c r="H76" s="47"/>
      <c r="J76" s="48">
        <v>191603</v>
      </c>
      <c r="K76" s="48"/>
      <c r="L76" s="48"/>
      <c r="M76" s="48"/>
      <c r="N76" s="48"/>
      <c r="O76" s="36">
        <v>0</v>
      </c>
    </row>
    <row r="77" spans="2:15" s="31" customFormat="1" ht="12">
      <c r="B77" s="46" t="s">
        <v>87</v>
      </c>
      <c r="C77" s="46"/>
      <c r="E77" s="47" t="s">
        <v>88</v>
      </c>
      <c r="F77" s="47"/>
      <c r="G77" s="47"/>
      <c r="H77" s="47"/>
      <c r="J77" s="48">
        <v>0</v>
      </c>
      <c r="K77" s="48"/>
      <c r="L77" s="48"/>
      <c r="M77" s="48"/>
      <c r="N77" s="48"/>
      <c r="O77" s="36">
        <v>0</v>
      </c>
    </row>
    <row r="78" spans="2:15" s="31" customFormat="1" ht="12">
      <c r="B78" s="46" t="s">
        <v>89</v>
      </c>
      <c r="C78" s="46"/>
      <c r="E78" s="47" t="s">
        <v>90</v>
      </c>
      <c r="F78" s="47"/>
      <c r="G78" s="47"/>
      <c r="H78" s="47"/>
      <c r="J78" s="48">
        <v>1240315233</v>
      </c>
      <c r="K78" s="48"/>
      <c r="L78" s="48"/>
      <c r="M78" s="48"/>
      <c r="N78" s="48"/>
      <c r="O78" s="36">
        <v>1836874691</v>
      </c>
    </row>
    <row r="79" spans="10:15" s="31" customFormat="1" ht="6" customHeight="1">
      <c r="J79" s="33"/>
      <c r="K79" s="33"/>
      <c r="L79" s="33"/>
      <c r="M79" s="33"/>
      <c r="N79" s="33"/>
      <c r="O79" s="33"/>
    </row>
    <row r="80" spans="2:15" s="31" customFormat="1" ht="13.5" customHeight="1">
      <c r="B80" s="43" t="s">
        <v>91</v>
      </c>
      <c r="C80" s="43"/>
      <c r="E80" s="43" t="s">
        <v>92</v>
      </c>
      <c r="F80" s="43"/>
      <c r="G80" s="43"/>
      <c r="H80" s="43"/>
      <c r="J80" s="45">
        <v>28301406275</v>
      </c>
      <c r="K80" s="45"/>
      <c r="L80" s="45"/>
      <c r="M80" s="45"/>
      <c r="N80" s="45"/>
      <c r="O80" s="35">
        <f>SUM(O81:O82)</f>
        <v>42132627618</v>
      </c>
    </row>
    <row r="81" spans="2:15" s="31" customFormat="1" ht="12">
      <c r="B81" s="46" t="s">
        <v>93</v>
      </c>
      <c r="C81" s="46"/>
      <c r="E81" s="47" t="s">
        <v>94</v>
      </c>
      <c r="F81" s="47"/>
      <c r="G81" s="47"/>
      <c r="H81" s="47"/>
      <c r="J81" s="48">
        <v>28301406275</v>
      </c>
      <c r="K81" s="48"/>
      <c r="L81" s="48"/>
      <c r="M81" s="48"/>
      <c r="N81" s="48"/>
      <c r="O81" s="36">
        <v>21754034967</v>
      </c>
    </row>
    <row r="82" spans="2:15" s="31" customFormat="1" ht="12">
      <c r="B82" s="46">
        <v>2512</v>
      </c>
      <c r="C82" s="46"/>
      <c r="E82" s="47" t="s">
        <v>141</v>
      </c>
      <c r="F82" s="47"/>
      <c r="G82" s="47"/>
      <c r="H82" s="47"/>
      <c r="J82" s="36"/>
      <c r="K82" s="36"/>
      <c r="L82" s="36"/>
      <c r="M82" s="36"/>
      <c r="N82" s="36"/>
      <c r="O82" s="36">
        <v>20378592651</v>
      </c>
    </row>
    <row r="83" spans="10:15" s="31" customFormat="1" ht="13.5" customHeight="1">
      <c r="J83" s="33"/>
      <c r="K83" s="33"/>
      <c r="L83" s="33"/>
      <c r="M83" s="33"/>
      <c r="N83" s="33"/>
      <c r="O83" s="33"/>
    </row>
    <row r="84" spans="2:15" s="31" customFormat="1" ht="13.5" customHeight="1">
      <c r="B84" s="43" t="s">
        <v>95</v>
      </c>
      <c r="C84" s="43"/>
      <c r="E84" s="43" t="s">
        <v>96</v>
      </c>
      <c r="F84" s="43"/>
      <c r="G84" s="43"/>
      <c r="H84" s="43"/>
      <c r="J84" s="45">
        <v>2007745517</v>
      </c>
      <c r="K84" s="45"/>
      <c r="L84" s="45"/>
      <c r="M84" s="45"/>
      <c r="N84" s="45"/>
      <c r="O84" s="35">
        <f>+O85</f>
        <v>1803559011</v>
      </c>
    </row>
    <row r="85" spans="2:15" s="31" customFormat="1" ht="12">
      <c r="B85" s="46" t="s">
        <v>97</v>
      </c>
      <c r="C85" s="46"/>
      <c r="E85" s="47" t="s">
        <v>98</v>
      </c>
      <c r="F85" s="47"/>
      <c r="G85" s="47"/>
      <c r="H85" s="47"/>
      <c r="J85" s="48">
        <v>2007745517</v>
      </c>
      <c r="K85" s="48"/>
      <c r="L85" s="48"/>
      <c r="M85" s="48"/>
      <c r="N85" s="48"/>
      <c r="O85" s="36">
        <v>1803559011</v>
      </c>
    </row>
    <row r="86" spans="10:15" s="31" customFormat="1" ht="6" customHeight="1">
      <c r="J86" s="33"/>
      <c r="K86" s="33"/>
      <c r="L86" s="33"/>
      <c r="M86" s="33"/>
      <c r="N86" s="33"/>
      <c r="O86" s="33"/>
    </row>
    <row r="87" spans="2:15" s="31" customFormat="1" ht="13.5" customHeight="1">
      <c r="B87" s="43" t="s">
        <v>99</v>
      </c>
      <c r="C87" s="43"/>
      <c r="E87" s="43" t="s">
        <v>100</v>
      </c>
      <c r="F87" s="43"/>
      <c r="G87" s="43"/>
      <c r="H87" s="43"/>
      <c r="J87" s="45">
        <v>1197411805</v>
      </c>
      <c r="K87" s="45"/>
      <c r="L87" s="45"/>
      <c r="M87" s="45"/>
      <c r="N87" s="45"/>
      <c r="O87" s="35">
        <f>+O88</f>
        <v>23804743174</v>
      </c>
    </row>
    <row r="88" spans="2:15" s="31" customFormat="1" ht="12">
      <c r="B88" s="46" t="s">
        <v>101</v>
      </c>
      <c r="C88" s="46"/>
      <c r="E88" s="47" t="s">
        <v>102</v>
      </c>
      <c r="F88" s="47"/>
      <c r="G88" s="47"/>
      <c r="H88" s="47"/>
      <c r="J88" s="48">
        <v>1197411805</v>
      </c>
      <c r="K88" s="48"/>
      <c r="L88" s="48"/>
      <c r="M88" s="48"/>
      <c r="N88" s="48"/>
      <c r="O88" s="36">
        <v>23804743174</v>
      </c>
    </row>
    <row r="89" spans="10:15" s="31" customFormat="1" ht="5.25" customHeight="1">
      <c r="J89" s="33"/>
      <c r="K89" s="33"/>
      <c r="L89" s="33"/>
      <c r="M89" s="33"/>
      <c r="N89" s="33"/>
      <c r="O89" s="33"/>
    </row>
    <row r="90" spans="5:15" s="31" customFormat="1" ht="12" customHeight="1">
      <c r="E90" s="43" t="s">
        <v>31</v>
      </c>
      <c r="F90" s="43"/>
      <c r="G90" s="43"/>
      <c r="H90" s="43"/>
      <c r="J90" s="45">
        <v>17311013346</v>
      </c>
      <c r="K90" s="45"/>
      <c r="L90" s="45"/>
      <c r="M90" s="45"/>
      <c r="N90" s="45"/>
      <c r="O90" s="34">
        <f>+O92</f>
        <v>0</v>
      </c>
    </row>
    <row r="91" spans="10:15" s="31" customFormat="1" ht="6" customHeight="1">
      <c r="J91" s="33"/>
      <c r="K91" s="33"/>
      <c r="L91" s="33"/>
      <c r="M91" s="33"/>
      <c r="N91" s="33"/>
      <c r="O91" s="33"/>
    </row>
    <row r="92" spans="2:15" s="31" customFormat="1" ht="13.5" customHeight="1">
      <c r="B92" s="43" t="s">
        <v>91</v>
      </c>
      <c r="C92" s="43"/>
      <c r="E92" s="43" t="s">
        <v>92</v>
      </c>
      <c r="F92" s="43"/>
      <c r="G92" s="43"/>
      <c r="H92" s="43"/>
      <c r="J92" s="45">
        <v>17311013346</v>
      </c>
      <c r="K92" s="45"/>
      <c r="L92" s="45"/>
      <c r="M92" s="45"/>
      <c r="N92" s="45"/>
      <c r="O92" s="35">
        <v>0</v>
      </c>
    </row>
    <row r="93" spans="2:15" s="31" customFormat="1" ht="12">
      <c r="B93" s="46" t="s">
        <v>103</v>
      </c>
      <c r="C93" s="46"/>
      <c r="E93" s="47" t="s">
        <v>104</v>
      </c>
      <c r="F93" s="47"/>
      <c r="G93" s="47"/>
      <c r="H93" s="47"/>
      <c r="J93" s="48">
        <v>17311013346</v>
      </c>
      <c r="K93" s="48"/>
      <c r="L93" s="48"/>
      <c r="M93" s="48"/>
      <c r="N93" s="48"/>
      <c r="O93" s="36">
        <v>0</v>
      </c>
    </row>
    <row r="94" spans="10:15" s="31" customFormat="1" ht="7.5" customHeight="1">
      <c r="J94" s="33"/>
      <c r="K94" s="33"/>
      <c r="L94" s="33"/>
      <c r="M94" s="33"/>
      <c r="N94" s="33"/>
      <c r="O94" s="33"/>
    </row>
    <row r="95" spans="5:15" s="31" customFormat="1" ht="12" customHeight="1">
      <c r="E95" s="43" t="s">
        <v>105</v>
      </c>
      <c r="F95" s="43"/>
      <c r="G95" s="43"/>
      <c r="H95" s="43"/>
      <c r="J95" s="44">
        <v>50640198802</v>
      </c>
      <c r="K95" s="44"/>
      <c r="L95" s="44"/>
      <c r="M95" s="44"/>
      <c r="N95" s="44"/>
      <c r="O95" s="34">
        <f>+O90+O70</f>
        <v>70117679784</v>
      </c>
    </row>
    <row r="96" spans="10:15" s="31" customFormat="1" ht="5.25" customHeight="1">
      <c r="J96" s="33"/>
      <c r="K96" s="33"/>
      <c r="L96" s="33"/>
      <c r="M96" s="33"/>
      <c r="N96" s="33"/>
      <c r="O96" s="33"/>
    </row>
    <row r="97" spans="10:15" s="31" customFormat="1" ht="19.5" customHeight="1">
      <c r="J97" s="33"/>
      <c r="K97" s="33"/>
      <c r="L97" s="33"/>
      <c r="M97" s="33"/>
      <c r="N97" s="33"/>
      <c r="O97" s="33"/>
    </row>
    <row r="98" spans="5:15" s="31" customFormat="1" ht="11.25" customHeight="1">
      <c r="E98" s="43" t="s">
        <v>106</v>
      </c>
      <c r="F98" s="43"/>
      <c r="G98" s="43"/>
      <c r="H98" s="43"/>
      <c r="J98" s="44">
        <v>114258431156</v>
      </c>
      <c r="K98" s="44"/>
      <c r="L98" s="44"/>
      <c r="M98" s="44"/>
      <c r="N98" s="44"/>
      <c r="O98" s="34">
        <f>+O100</f>
        <v>48187071227</v>
      </c>
    </row>
    <row r="99" spans="10:15" s="31" customFormat="1" ht="6" customHeight="1">
      <c r="J99" s="33"/>
      <c r="K99" s="33"/>
      <c r="L99" s="33"/>
      <c r="M99" s="33"/>
      <c r="N99" s="33"/>
      <c r="O99" s="33"/>
    </row>
    <row r="100" spans="2:15" s="31" customFormat="1" ht="13.5" customHeight="1">
      <c r="B100" s="43" t="s">
        <v>107</v>
      </c>
      <c r="C100" s="43"/>
      <c r="E100" s="43" t="s">
        <v>108</v>
      </c>
      <c r="F100" s="43"/>
      <c r="G100" s="43"/>
      <c r="H100" s="43"/>
      <c r="J100" s="45">
        <v>114258431156</v>
      </c>
      <c r="K100" s="45"/>
      <c r="L100" s="45"/>
      <c r="M100" s="45"/>
      <c r="N100" s="45"/>
      <c r="O100" s="35">
        <f>SUM(O101:O104)</f>
        <v>48187071227</v>
      </c>
    </row>
    <row r="101" spans="2:15" s="31" customFormat="1" ht="12">
      <c r="B101" s="46" t="s">
        <v>109</v>
      </c>
      <c r="C101" s="46"/>
      <c r="E101" s="47" t="s">
        <v>110</v>
      </c>
      <c r="F101" s="47"/>
      <c r="G101" s="47"/>
      <c r="H101" s="47"/>
      <c r="J101" s="48">
        <v>22612118714</v>
      </c>
      <c r="K101" s="48"/>
      <c r="L101" s="48"/>
      <c r="M101" s="48"/>
      <c r="N101" s="48"/>
      <c r="O101" s="36">
        <v>26961033721</v>
      </c>
    </row>
    <row r="102" spans="2:15" s="31" customFormat="1" ht="12">
      <c r="B102" s="46" t="s">
        <v>111</v>
      </c>
      <c r="C102" s="46"/>
      <c r="E102" s="47" t="s">
        <v>112</v>
      </c>
      <c r="F102" s="47"/>
      <c r="G102" s="47"/>
      <c r="H102" s="47"/>
      <c r="J102" s="48">
        <v>54733780000</v>
      </c>
      <c r="K102" s="48"/>
      <c r="L102" s="48"/>
      <c r="M102" s="48"/>
      <c r="N102" s="48"/>
      <c r="O102" s="36">
        <v>0</v>
      </c>
    </row>
    <row r="103" spans="2:15" s="31" customFormat="1" ht="12">
      <c r="B103" s="46" t="s">
        <v>113</v>
      </c>
      <c r="C103" s="46"/>
      <c r="E103" s="47" t="s">
        <v>114</v>
      </c>
      <c r="F103" s="47"/>
      <c r="G103" s="47"/>
      <c r="H103" s="47"/>
      <c r="J103" s="48">
        <v>36912532442</v>
      </c>
      <c r="K103" s="48"/>
      <c r="L103" s="48"/>
      <c r="M103" s="48"/>
      <c r="N103" s="48"/>
      <c r="O103" s="36">
        <v>18527525590</v>
      </c>
    </row>
    <row r="104" spans="2:15" s="31" customFormat="1" ht="12" customHeight="1">
      <c r="B104" s="46" t="s">
        <v>115</v>
      </c>
      <c r="C104" s="46"/>
      <c r="E104" s="49" t="s">
        <v>116</v>
      </c>
      <c r="F104" s="49"/>
      <c r="G104" s="49"/>
      <c r="H104" s="49"/>
      <c r="J104" s="48">
        <v>0</v>
      </c>
      <c r="K104" s="48"/>
      <c r="L104" s="48"/>
      <c r="M104" s="48"/>
      <c r="N104" s="48"/>
      <c r="O104" s="36">
        <v>2698511916</v>
      </c>
    </row>
    <row r="105" spans="5:15" s="31" customFormat="1" ht="12" customHeight="1">
      <c r="E105" s="49"/>
      <c r="F105" s="49"/>
      <c r="G105" s="49"/>
      <c r="H105" s="49"/>
      <c r="J105" s="33"/>
      <c r="K105" s="33"/>
      <c r="L105" s="33"/>
      <c r="M105" s="33"/>
      <c r="N105" s="33"/>
      <c r="O105" s="33"/>
    </row>
    <row r="106" spans="10:15" s="31" customFormat="1" ht="7.5" customHeight="1">
      <c r="J106" s="33"/>
      <c r="K106" s="33"/>
      <c r="L106" s="33"/>
      <c r="M106" s="33"/>
      <c r="N106" s="33"/>
      <c r="O106" s="33"/>
    </row>
    <row r="107" spans="5:15" s="31" customFormat="1" ht="12" customHeight="1">
      <c r="E107" s="43" t="s">
        <v>117</v>
      </c>
      <c r="F107" s="43"/>
      <c r="G107" s="43"/>
      <c r="H107" s="43"/>
      <c r="J107" s="44">
        <v>114258431156</v>
      </c>
      <c r="K107" s="44"/>
      <c r="L107" s="44"/>
      <c r="M107" s="44"/>
      <c r="N107" s="44"/>
      <c r="O107" s="34">
        <f>+O100</f>
        <v>48187071227</v>
      </c>
    </row>
    <row r="108" spans="10:15" s="31" customFormat="1" ht="5.25" customHeight="1">
      <c r="J108" s="33"/>
      <c r="K108" s="33"/>
      <c r="L108" s="33"/>
      <c r="M108" s="33"/>
      <c r="N108" s="33"/>
      <c r="O108" s="33"/>
    </row>
    <row r="109" spans="5:15" s="31" customFormat="1" ht="12" customHeight="1">
      <c r="E109" s="43" t="s">
        <v>118</v>
      </c>
      <c r="F109" s="43"/>
      <c r="G109" s="43"/>
      <c r="H109" s="43"/>
      <c r="J109" s="44">
        <v>164898629958</v>
      </c>
      <c r="K109" s="44"/>
      <c r="L109" s="44"/>
      <c r="M109" s="44"/>
      <c r="N109" s="44"/>
      <c r="O109" s="34">
        <f>+O107+O95</f>
        <v>118304751011</v>
      </c>
    </row>
    <row r="110" spans="10:15" s="31" customFormat="1" ht="5.25" customHeight="1">
      <c r="J110" s="33"/>
      <c r="K110" s="33"/>
      <c r="L110" s="33"/>
      <c r="M110" s="33"/>
      <c r="N110" s="33"/>
      <c r="O110" s="33"/>
    </row>
    <row r="111" spans="10:15" s="31" customFormat="1" ht="5.25" customHeight="1">
      <c r="J111" s="33"/>
      <c r="K111" s="33"/>
      <c r="L111" s="33"/>
      <c r="M111" s="33"/>
      <c r="N111" s="33"/>
      <c r="O111" s="33"/>
    </row>
    <row r="112" spans="5:15" s="31" customFormat="1" ht="12" customHeight="1">
      <c r="E112" s="43" t="s">
        <v>57</v>
      </c>
      <c r="F112" s="43"/>
      <c r="G112" s="43"/>
      <c r="H112" s="43"/>
      <c r="J112" s="33"/>
      <c r="K112" s="33"/>
      <c r="L112" s="33"/>
      <c r="M112" s="33"/>
      <c r="N112" s="37">
        <f>+J114+J119+J123</f>
        <v>0</v>
      </c>
      <c r="O112" s="37">
        <f>+O114+O119+O123</f>
        <v>0</v>
      </c>
    </row>
    <row r="113" spans="10:15" s="31" customFormat="1" ht="6" customHeight="1">
      <c r="J113" s="33"/>
      <c r="K113" s="33"/>
      <c r="L113" s="33"/>
      <c r="M113" s="33"/>
      <c r="N113" s="33"/>
      <c r="O113" s="33"/>
    </row>
    <row r="114" spans="2:15" s="31" customFormat="1" ht="13.5" customHeight="1">
      <c r="B114" s="43" t="s">
        <v>119</v>
      </c>
      <c r="C114" s="43"/>
      <c r="E114" s="43" t="s">
        <v>120</v>
      </c>
      <c r="F114" s="43"/>
      <c r="G114" s="43"/>
      <c r="H114" s="43"/>
      <c r="J114" s="45">
        <v>31797992170</v>
      </c>
      <c r="K114" s="45"/>
      <c r="L114" s="45"/>
      <c r="M114" s="45"/>
      <c r="N114" s="45"/>
      <c r="O114" s="35">
        <f>SUM(O115:O117)</f>
        <v>30105405746</v>
      </c>
    </row>
    <row r="115" spans="2:15" s="31" customFormat="1" ht="12" customHeight="1">
      <c r="B115" s="46" t="s">
        <v>121</v>
      </c>
      <c r="C115" s="46"/>
      <c r="E115" s="49" t="s">
        <v>61</v>
      </c>
      <c r="F115" s="49"/>
      <c r="G115" s="49"/>
      <c r="H115" s="49"/>
      <c r="J115" s="48">
        <v>12030119609</v>
      </c>
      <c r="K115" s="48"/>
      <c r="L115" s="48"/>
      <c r="M115" s="48"/>
      <c r="N115" s="48"/>
      <c r="O115" s="36">
        <v>8257329775</v>
      </c>
    </row>
    <row r="116" spans="5:15" s="31" customFormat="1" ht="12" customHeight="1">
      <c r="E116" s="49"/>
      <c r="F116" s="49"/>
      <c r="G116" s="49"/>
      <c r="H116" s="49"/>
      <c r="J116" s="33"/>
      <c r="K116" s="33"/>
      <c r="L116" s="33"/>
      <c r="M116" s="33"/>
      <c r="N116" s="33"/>
      <c r="O116" s="33"/>
    </row>
    <row r="117" spans="2:15" s="31" customFormat="1" ht="12">
      <c r="B117" s="46" t="s">
        <v>122</v>
      </c>
      <c r="C117" s="46"/>
      <c r="E117" s="47" t="s">
        <v>123</v>
      </c>
      <c r="F117" s="47"/>
      <c r="G117" s="47"/>
      <c r="H117" s="47"/>
      <c r="J117" s="48">
        <v>19767872561</v>
      </c>
      <c r="K117" s="48"/>
      <c r="L117" s="48"/>
      <c r="M117" s="48"/>
      <c r="N117" s="48"/>
      <c r="O117" s="36">
        <v>21848075971</v>
      </c>
    </row>
    <row r="118" spans="10:15" s="31" customFormat="1" ht="6" customHeight="1">
      <c r="J118" s="33"/>
      <c r="K118" s="33"/>
      <c r="L118" s="33"/>
      <c r="M118" s="33"/>
      <c r="N118" s="33"/>
      <c r="O118" s="33"/>
    </row>
    <row r="119" spans="2:15" s="31" customFormat="1" ht="13.5" customHeight="1">
      <c r="B119" s="43" t="s">
        <v>124</v>
      </c>
      <c r="C119" s="43"/>
      <c r="E119" s="43" t="s">
        <v>125</v>
      </c>
      <c r="F119" s="43"/>
      <c r="G119" s="43"/>
      <c r="H119" s="43"/>
      <c r="J119" s="45">
        <v>1414103102</v>
      </c>
      <c r="K119" s="45"/>
      <c r="L119" s="45"/>
      <c r="M119" s="45"/>
      <c r="N119" s="45"/>
      <c r="O119" s="35">
        <f>SUM(O120:O121)</f>
        <v>1414103102</v>
      </c>
    </row>
    <row r="120" spans="2:15" s="31" customFormat="1" ht="12">
      <c r="B120" s="46" t="s">
        <v>126</v>
      </c>
      <c r="C120" s="46"/>
      <c r="E120" s="47" t="s">
        <v>127</v>
      </c>
      <c r="F120" s="47"/>
      <c r="G120" s="47"/>
      <c r="H120" s="47"/>
      <c r="J120" s="48">
        <v>1358148650</v>
      </c>
      <c r="K120" s="48"/>
      <c r="L120" s="48"/>
      <c r="M120" s="48"/>
      <c r="N120" s="48"/>
      <c r="O120" s="36">
        <v>1358148650</v>
      </c>
    </row>
    <row r="121" spans="2:15" s="31" customFormat="1" ht="12">
      <c r="B121" s="46" t="s">
        <v>128</v>
      </c>
      <c r="C121" s="46"/>
      <c r="E121" s="47" t="s">
        <v>129</v>
      </c>
      <c r="F121" s="47"/>
      <c r="G121" s="47"/>
      <c r="H121" s="47"/>
      <c r="J121" s="48">
        <v>55954452</v>
      </c>
      <c r="K121" s="48"/>
      <c r="L121" s="48"/>
      <c r="M121" s="48"/>
      <c r="N121" s="48"/>
      <c r="O121" s="36">
        <v>55954452</v>
      </c>
    </row>
    <row r="122" spans="10:15" s="31" customFormat="1" ht="6" customHeight="1">
      <c r="J122" s="33"/>
      <c r="K122" s="33"/>
      <c r="L122" s="33"/>
      <c r="M122" s="33"/>
      <c r="N122" s="33"/>
      <c r="O122" s="33"/>
    </row>
    <row r="123" spans="2:15" s="31" customFormat="1" ht="13.5" customHeight="1">
      <c r="B123" s="43" t="s">
        <v>130</v>
      </c>
      <c r="C123" s="43"/>
      <c r="E123" s="43" t="s">
        <v>131</v>
      </c>
      <c r="F123" s="43"/>
      <c r="G123" s="43"/>
      <c r="H123" s="43"/>
      <c r="J123" s="45">
        <v>-33212095272</v>
      </c>
      <c r="K123" s="45"/>
      <c r="L123" s="45"/>
      <c r="M123" s="45"/>
      <c r="N123" s="45"/>
      <c r="O123" s="35">
        <f>SUM(O124:O125)</f>
        <v>-31519508848</v>
      </c>
    </row>
    <row r="124" spans="2:15" s="31" customFormat="1" ht="12">
      <c r="B124" s="46" t="s">
        <v>132</v>
      </c>
      <c r="C124" s="46"/>
      <c r="E124" s="47" t="s">
        <v>133</v>
      </c>
      <c r="F124" s="47"/>
      <c r="G124" s="47"/>
      <c r="H124" s="47"/>
      <c r="J124" s="48">
        <v>-31797992170</v>
      </c>
      <c r="K124" s="48"/>
      <c r="L124" s="48"/>
      <c r="M124" s="48"/>
      <c r="N124" s="48"/>
      <c r="O124" s="36">
        <v>-30105405746</v>
      </c>
    </row>
    <row r="125" spans="2:15" s="31" customFormat="1" ht="12">
      <c r="B125" s="46" t="s">
        <v>134</v>
      </c>
      <c r="C125" s="46"/>
      <c r="E125" s="47" t="s">
        <v>135</v>
      </c>
      <c r="F125" s="47"/>
      <c r="G125" s="47"/>
      <c r="H125" s="47"/>
      <c r="J125" s="48">
        <v>-1414103102</v>
      </c>
      <c r="K125" s="48"/>
      <c r="L125" s="48"/>
      <c r="M125" s="48"/>
      <c r="N125" s="48"/>
      <c r="O125" s="36">
        <v>-1414103102</v>
      </c>
    </row>
    <row r="126" spans="10:15" s="31" customFormat="1" ht="7.5" customHeight="1">
      <c r="J126" s="33"/>
      <c r="K126" s="33"/>
      <c r="L126" s="33"/>
      <c r="M126" s="33"/>
      <c r="N126" s="33"/>
      <c r="O126" s="33"/>
    </row>
    <row r="127" spans="10:15" s="31" customFormat="1" ht="3.75" customHeight="1">
      <c r="J127" s="45"/>
      <c r="K127" s="45"/>
      <c r="L127" s="45"/>
      <c r="M127" s="45"/>
      <c r="N127" s="45"/>
      <c r="O127" s="35"/>
    </row>
    <row r="128" s="31" customFormat="1" ht="20.25" customHeight="1"/>
    <row r="129" spans="2:15" s="31" customFormat="1" ht="13.5" customHeight="1">
      <c r="B129" s="38" t="s">
        <v>136</v>
      </c>
      <c r="C129" s="38"/>
      <c r="D129" s="38"/>
      <c r="E129" s="38"/>
      <c r="F129" s="38"/>
      <c r="G129" s="38"/>
      <c r="H129" s="38"/>
      <c r="K129" s="50" t="s">
        <v>137</v>
      </c>
      <c r="L129" s="50"/>
      <c r="M129" s="50"/>
      <c r="N129" s="50"/>
      <c r="O129" s="50"/>
    </row>
    <row r="130" spans="2:15" s="31" customFormat="1" ht="13.5" customHeight="1">
      <c r="B130" s="39" t="s">
        <v>138</v>
      </c>
      <c r="C130" s="39"/>
      <c r="D130" s="39"/>
      <c r="E130" s="39"/>
      <c r="F130" s="39"/>
      <c r="K130" s="49" t="s">
        <v>212</v>
      </c>
      <c r="L130" s="49"/>
      <c r="M130" s="49"/>
      <c r="N130" s="49"/>
      <c r="O130" s="49"/>
    </row>
    <row r="131" s="31" customFormat="1" ht="24" customHeight="1"/>
    <row r="132" spans="5:14" s="31" customFormat="1" ht="13.5" customHeight="1">
      <c r="E132" s="38" t="s">
        <v>139</v>
      </c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5:14" s="31" customFormat="1" ht="13.5" customHeight="1">
      <c r="E133" s="39" t="s">
        <v>214</v>
      </c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5:14" s="31" customFormat="1" ht="12.75" customHeight="1">
      <c r="E134" s="40" t="s">
        <v>140</v>
      </c>
      <c r="F134" s="40"/>
      <c r="G134" s="40"/>
      <c r="H134" s="40"/>
      <c r="I134" s="40"/>
      <c r="J134" s="40"/>
      <c r="K134" s="40"/>
      <c r="L134" s="40"/>
      <c r="M134" s="40"/>
      <c r="N134" s="40"/>
    </row>
    <row r="135" s="31" customFormat="1" ht="12.75" customHeight="1"/>
    <row r="136" s="31" customFormat="1" ht="409.5" customHeight="1"/>
    <row r="137" s="31" customFormat="1" ht="31.5" customHeight="1"/>
    <row r="138" s="31" customFormat="1" ht="12.75" customHeight="1"/>
    <row r="139" s="31" customFormat="1" ht="12.75" customHeight="1"/>
    <row r="140" s="31" customFormat="1" ht="12.75" customHeight="1"/>
    <row r="141" s="31" customFormat="1" ht="12.75" customHeight="1"/>
    <row r="142" s="31" customFormat="1" ht="12.75" customHeight="1"/>
    <row r="143" s="31" customFormat="1" ht="12.75" customHeight="1"/>
    <row r="144" s="31" customFormat="1" ht="12.75" customHeight="1"/>
    <row r="145" s="31" customFormat="1" ht="12.75" customHeight="1"/>
    <row r="146" s="31" customFormat="1" ht="12.75" customHeight="1"/>
  </sheetData>
  <sheetProtection/>
  <mergeCells count="232">
    <mergeCell ref="A2:O2"/>
    <mergeCell ref="A3:O3"/>
    <mergeCell ref="A4:O4"/>
    <mergeCell ref="A5:O5"/>
    <mergeCell ref="E82:H82"/>
    <mergeCell ref="B82:C82"/>
    <mergeCell ref="B81:C81"/>
    <mergeCell ref="E81:H81"/>
    <mergeCell ref="J81:N81"/>
    <mergeCell ref="B76:C76"/>
    <mergeCell ref="K130:O130"/>
    <mergeCell ref="B45:C45"/>
    <mergeCell ref="E45:H45"/>
    <mergeCell ref="B125:C125"/>
    <mergeCell ref="E125:H125"/>
    <mergeCell ref="J125:N125"/>
    <mergeCell ref="J127:N127"/>
    <mergeCell ref="K129:O129"/>
    <mergeCell ref="B123:C123"/>
    <mergeCell ref="E123:H123"/>
    <mergeCell ref="J123:N123"/>
    <mergeCell ref="B124:C124"/>
    <mergeCell ref="E124:H124"/>
    <mergeCell ref="J124:N124"/>
    <mergeCell ref="B120:C120"/>
    <mergeCell ref="E120:H120"/>
    <mergeCell ref="J120:N120"/>
    <mergeCell ref="B121:C121"/>
    <mergeCell ref="E121:H121"/>
    <mergeCell ref="J121:N121"/>
    <mergeCell ref="B117:C117"/>
    <mergeCell ref="E117:H117"/>
    <mergeCell ref="J117:N117"/>
    <mergeCell ref="B119:C119"/>
    <mergeCell ref="E119:H119"/>
    <mergeCell ref="J119:N119"/>
    <mergeCell ref="E112:H112"/>
    <mergeCell ref="B114:C114"/>
    <mergeCell ref="E114:H114"/>
    <mergeCell ref="J114:N114"/>
    <mergeCell ref="B115:C115"/>
    <mergeCell ref="E115:H116"/>
    <mergeCell ref="J115:N115"/>
    <mergeCell ref="B104:C104"/>
    <mergeCell ref="E104:H105"/>
    <mergeCell ref="J104:N104"/>
    <mergeCell ref="E107:H107"/>
    <mergeCell ref="J107:N107"/>
    <mergeCell ref="E109:H109"/>
    <mergeCell ref="J109:N109"/>
    <mergeCell ref="B102:C102"/>
    <mergeCell ref="E102:H102"/>
    <mergeCell ref="J102:N102"/>
    <mergeCell ref="B103:C103"/>
    <mergeCell ref="E103:H103"/>
    <mergeCell ref="J103:N103"/>
    <mergeCell ref="B100:C100"/>
    <mergeCell ref="E100:H100"/>
    <mergeCell ref="J100:N100"/>
    <mergeCell ref="B101:C101"/>
    <mergeCell ref="E101:H101"/>
    <mergeCell ref="J101:N101"/>
    <mergeCell ref="B93:C93"/>
    <mergeCell ref="E93:H93"/>
    <mergeCell ref="J93:N93"/>
    <mergeCell ref="E95:H95"/>
    <mergeCell ref="J95:N95"/>
    <mergeCell ref="E98:H98"/>
    <mergeCell ref="J98:N98"/>
    <mergeCell ref="B88:C88"/>
    <mergeCell ref="E88:H88"/>
    <mergeCell ref="J88:N88"/>
    <mergeCell ref="E90:H90"/>
    <mergeCell ref="J90:N90"/>
    <mergeCell ref="B92:C92"/>
    <mergeCell ref="E92:H92"/>
    <mergeCell ref="J92:N92"/>
    <mergeCell ref="B85:C85"/>
    <mergeCell ref="E85:H85"/>
    <mergeCell ref="J85:N85"/>
    <mergeCell ref="B87:C87"/>
    <mergeCell ref="E87:H87"/>
    <mergeCell ref="J87:N87"/>
    <mergeCell ref="B84:C84"/>
    <mergeCell ref="E84:H84"/>
    <mergeCell ref="J84:N84"/>
    <mergeCell ref="B78:C78"/>
    <mergeCell ref="E78:H78"/>
    <mergeCell ref="J78:N78"/>
    <mergeCell ref="B80:C80"/>
    <mergeCell ref="E80:H80"/>
    <mergeCell ref="J80:N80"/>
    <mergeCell ref="E76:H76"/>
    <mergeCell ref="J76:N76"/>
    <mergeCell ref="B77:C77"/>
    <mergeCell ref="E77:H77"/>
    <mergeCell ref="J77:N77"/>
    <mergeCell ref="B74:C74"/>
    <mergeCell ref="E74:H74"/>
    <mergeCell ref="J74:N74"/>
    <mergeCell ref="B75:C75"/>
    <mergeCell ref="E75:H75"/>
    <mergeCell ref="E67:H67"/>
    <mergeCell ref="E70:H70"/>
    <mergeCell ref="J70:N70"/>
    <mergeCell ref="J75:N75"/>
    <mergeCell ref="B72:C72"/>
    <mergeCell ref="E72:H72"/>
    <mergeCell ref="J72:N72"/>
    <mergeCell ref="B73:C73"/>
    <mergeCell ref="E73:H73"/>
    <mergeCell ref="J73:N73"/>
    <mergeCell ref="B64:C64"/>
    <mergeCell ref="E64:H64"/>
    <mergeCell ref="J64:N64"/>
    <mergeCell ref="B65:C65"/>
    <mergeCell ref="E65:H65"/>
    <mergeCell ref="J65:N65"/>
    <mergeCell ref="B61:C61"/>
    <mergeCell ref="E61:H61"/>
    <mergeCell ref="J61:N61"/>
    <mergeCell ref="B63:C63"/>
    <mergeCell ref="E63:H63"/>
    <mergeCell ref="J63:N63"/>
    <mergeCell ref="B59:C59"/>
    <mergeCell ref="E59:H59"/>
    <mergeCell ref="J59:N59"/>
    <mergeCell ref="B60:C60"/>
    <mergeCell ref="E60:H60"/>
    <mergeCell ref="J60:N60"/>
    <mergeCell ref="B55:C55"/>
    <mergeCell ref="E55:H56"/>
    <mergeCell ref="J55:N55"/>
    <mergeCell ref="B58:C58"/>
    <mergeCell ref="E58:H58"/>
    <mergeCell ref="J58:N58"/>
    <mergeCell ref="E48:H48"/>
    <mergeCell ref="J48:N48"/>
    <mergeCell ref="E52:H52"/>
    <mergeCell ref="B54:C54"/>
    <mergeCell ref="E54:H54"/>
    <mergeCell ref="J54:N54"/>
    <mergeCell ref="B46:C46"/>
    <mergeCell ref="E46:H46"/>
    <mergeCell ref="J46:N46"/>
    <mergeCell ref="B47:C47"/>
    <mergeCell ref="E47:H47"/>
    <mergeCell ref="J47:N47"/>
    <mergeCell ref="B43:C43"/>
    <mergeCell ref="E43:H43"/>
    <mergeCell ref="J43:N43"/>
    <mergeCell ref="B44:C44"/>
    <mergeCell ref="E44:H44"/>
    <mergeCell ref="J44:N44"/>
    <mergeCell ref="B40:C40"/>
    <mergeCell ref="E40:H40"/>
    <mergeCell ref="J40:N40"/>
    <mergeCell ref="B41:C41"/>
    <mergeCell ref="E41:H41"/>
    <mergeCell ref="J41:N41"/>
    <mergeCell ref="B38:C38"/>
    <mergeCell ref="E38:H38"/>
    <mergeCell ref="J38:N38"/>
    <mergeCell ref="B39:C39"/>
    <mergeCell ref="E39:H39"/>
    <mergeCell ref="J39:N39"/>
    <mergeCell ref="B36:C36"/>
    <mergeCell ref="E36:H36"/>
    <mergeCell ref="J36:N36"/>
    <mergeCell ref="B37:C37"/>
    <mergeCell ref="E37:H37"/>
    <mergeCell ref="J37:N37"/>
    <mergeCell ref="B34:C34"/>
    <mergeCell ref="E34:H34"/>
    <mergeCell ref="J34:N34"/>
    <mergeCell ref="B35:C35"/>
    <mergeCell ref="E35:H35"/>
    <mergeCell ref="J35:N35"/>
    <mergeCell ref="B29:C29"/>
    <mergeCell ref="E29:H29"/>
    <mergeCell ref="J29:N29"/>
    <mergeCell ref="E31:H31"/>
    <mergeCell ref="J31:N31"/>
    <mergeCell ref="B33:C33"/>
    <mergeCell ref="E33:H33"/>
    <mergeCell ref="J33:N33"/>
    <mergeCell ref="B27:C27"/>
    <mergeCell ref="E27:H27"/>
    <mergeCell ref="J27:N27"/>
    <mergeCell ref="B28:C28"/>
    <mergeCell ref="E28:H28"/>
    <mergeCell ref="J28:N28"/>
    <mergeCell ref="B25:C25"/>
    <mergeCell ref="E25:H25"/>
    <mergeCell ref="J25:N25"/>
    <mergeCell ref="B26:C26"/>
    <mergeCell ref="E26:H26"/>
    <mergeCell ref="J26:N26"/>
    <mergeCell ref="B22:C22"/>
    <mergeCell ref="E22:H22"/>
    <mergeCell ref="J22:N22"/>
    <mergeCell ref="B23:C23"/>
    <mergeCell ref="E23:H23"/>
    <mergeCell ref="J23:N23"/>
    <mergeCell ref="B19:C19"/>
    <mergeCell ref="E19:H19"/>
    <mergeCell ref="J19:N19"/>
    <mergeCell ref="B20:C20"/>
    <mergeCell ref="E20:H20"/>
    <mergeCell ref="J20:N20"/>
    <mergeCell ref="B17:C17"/>
    <mergeCell ref="E17:H17"/>
    <mergeCell ref="J17:N17"/>
    <mergeCell ref="B18:C18"/>
    <mergeCell ref="E18:H18"/>
    <mergeCell ref="J18:N18"/>
    <mergeCell ref="B14:C14"/>
    <mergeCell ref="E14:H14"/>
    <mergeCell ref="J14:N14"/>
    <mergeCell ref="B15:C15"/>
    <mergeCell ref="E15:H15"/>
    <mergeCell ref="J15:N15"/>
    <mergeCell ref="E132:N132"/>
    <mergeCell ref="E133:N133"/>
    <mergeCell ref="E134:N134"/>
    <mergeCell ref="A6:N6"/>
    <mergeCell ref="J9:N9"/>
    <mergeCell ref="B130:F130"/>
    <mergeCell ref="B129:H129"/>
    <mergeCell ref="E9:H9"/>
    <mergeCell ref="E12:H12"/>
    <mergeCell ref="J12:N12"/>
  </mergeCells>
  <printOptions/>
  <pageMargins left="0.984251968503937" right="0.5905511811023623" top="0.5905511811023623" bottom="0" header="0" footer="0"/>
  <pageSetup fitToHeight="0" fitToWidth="0" orientation="landscape" scale="97" r:id="rId1"/>
  <rowBreaks count="2" manualBreakCount="2">
    <brk id="48" max="255" man="1"/>
    <brk id="9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60" zoomScalePageLayoutView="0" workbookViewId="0" topLeftCell="A22">
      <selection activeCell="C67" sqref="C67"/>
    </sheetView>
  </sheetViews>
  <sheetFormatPr defaultColWidth="11.421875" defaultRowHeight="12.75"/>
  <cols>
    <col min="1" max="1" width="1.1484375" style="0" customWidth="1"/>
    <col min="2" max="2" width="5.7109375" style="0" customWidth="1"/>
    <col min="3" max="3" width="51.00390625" style="0" bestFit="1" customWidth="1"/>
    <col min="4" max="4" width="6.00390625" style="0" customWidth="1"/>
    <col min="5" max="5" width="20.421875" style="0" customWidth="1"/>
    <col min="6" max="6" width="19.28125" style="24" customWidth="1"/>
    <col min="7" max="7" width="3.00390625" style="0" customWidth="1"/>
    <col min="8" max="8" width="6.8515625" style="0" customWidth="1"/>
  </cols>
  <sheetData>
    <row r="1" spans="1:6" ht="12.75">
      <c r="A1" s="4"/>
      <c r="B1" s="5"/>
      <c r="C1" s="6"/>
      <c r="D1" s="6"/>
      <c r="E1" s="6"/>
      <c r="F1" s="7"/>
    </row>
    <row r="2" spans="1:6" ht="12.75">
      <c r="A2" s="51" t="s">
        <v>0</v>
      </c>
      <c r="B2" s="52"/>
      <c r="C2" s="52"/>
      <c r="D2" s="52"/>
      <c r="E2" s="52"/>
      <c r="F2" s="53"/>
    </row>
    <row r="3" spans="1:6" ht="12.75">
      <c r="A3" s="51" t="s">
        <v>142</v>
      </c>
      <c r="B3" s="52"/>
      <c r="C3" s="52"/>
      <c r="D3" s="52"/>
      <c r="E3" s="52"/>
      <c r="F3" s="53"/>
    </row>
    <row r="4" spans="1:6" ht="12.75">
      <c r="A4" s="51" t="s">
        <v>208</v>
      </c>
      <c r="B4" s="52"/>
      <c r="C4" s="52"/>
      <c r="D4" s="52"/>
      <c r="E4" s="52"/>
      <c r="F4" s="53"/>
    </row>
    <row r="5" spans="1:6" ht="12.75">
      <c r="A5" s="51" t="s">
        <v>2</v>
      </c>
      <c r="B5" s="52"/>
      <c r="C5" s="52"/>
      <c r="D5" s="52"/>
      <c r="E5" s="52"/>
      <c r="F5" s="53"/>
    </row>
    <row r="6" spans="1:6" ht="12.75">
      <c r="A6" s="8"/>
      <c r="B6" s="9"/>
      <c r="C6" s="9"/>
      <c r="D6" s="9"/>
      <c r="E6" s="9"/>
      <c r="F6" s="10"/>
    </row>
    <row r="8" spans="2:4" ht="12.75">
      <c r="B8" s="3"/>
      <c r="C8" s="2"/>
      <c r="D8" s="2"/>
    </row>
    <row r="9" spans="1:8" ht="12.75">
      <c r="A9" s="11"/>
      <c r="B9" s="11"/>
      <c r="C9" s="11"/>
      <c r="D9" s="11"/>
      <c r="E9" s="27">
        <v>2019</v>
      </c>
      <c r="F9" s="1" t="s">
        <v>209</v>
      </c>
      <c r="G9" s="11"/>
      <c r="H9" s="11"/>
    </row>
    <row r="10" spans="1:8" ht="12.75">
      <c r="A10" s="11"/>
      <c r="B10" s="11"/>
      <c r="C10" s="11"/>
      <c r="D10" s="11"/>
      <c r="E10" s="11"/>
      <c r="F10" s="25"/>
      <c r="G10" s="11"/>
      <c r="H10" s="11"/>
    </row>
    <row r="11" spans="1:8" ht="12.75">
      <c r="A11" s="11"/>
      <c r="B11" s="11"/>
      <c r="C11" s="12" t="s">
        <v>143</v>
      </c>
      <c r="D11" s="12"/>
      <c r="E11" s="20">
        <f>+E13+E15</f>
        <v>339660118436</v>
      </c>
      <c r="F11" s="23">
        <f>+F15</f>
        <v>312418672871</v>
      </c>
      <c r="G11" s="11"/>
      <c r="H11" s="11"/>
    </row>
    <row r="12" spans="1:8" ht="12.75">
      <c r="A12" s="11"/>
      <c r="B12" s="11"/>
      <c r="C12" s="11"/>
      <c r="D12" s="11"/>
      <c r="E12" s="11"/>
      <c r="F12" s="25"/>
      <c r="G12" s="11"/>
      <c r="H12" s="11"/>
    </row>
    <row r="13" spans="1:8" ht="12.75">
      <c r="A13" s="11"/>
      <c r="B13" s="12" t="s">
        <v>144</v>
      </c>
      <c r="C13" s="12" t="s">
        <v>145</v>
      </c>
      <c r="D13" s="12"/>
      <c r="E13" s="13">
        <v>193972378</v>
      </c>
      <c r="F13" s="13">
        <v>0</v>
      </c>
      <c r="G13" s="11"/>
      <c r="H13" s="11"/>
    </row>
    <row r="14" spans="1:8" ht="12.75">
      <c r="A14" s="11"/>
      <c r="B14" s="14" t="s">
        <v>146</v>
      </c>
      <c r="C14" s="14" t="s">
        <v>147</v>
      </c>
      <c r="D14" s="14"/>
      <c r="E14" s="15">
        <v>193972378</v>
      </c>
      <c r="F14" s="15">
        <v>0</v>
      </c>
      <c r="G14" s="11"/>
      <c r="H14" s="11"/>
    </row>
    <row r="15" spans="1:8" ht="12.75">
      <c r="A15" s="11"/>
      <c r="B15" s="12" t="s">
        <v>148</v>
      </c>
      <c r="C15" s="12" t="s">
        <v>149</v>
      </c>
      <c r="D15" s="12"/>
      <c r="E15" s="13">
        <v>339466146058</v>
      </c>
      <c r="F15" s="21">
        <f>SUM(F16:F17)</f>
        <v>312418672871</v>
      </c>
      <c r="G15" s="11"/>
      <c r="H15" s="11"/>
    </row>
    <row r="16" spans="1:8" ht="12.75">
      <c r="A16" s="11"/>
      <c r="B16" s="14" t="s">
        <v>150</v>
      </c>
      <c r="C16" s="14" t="s">
        <v>151</v>
      </c>
      <c r="D16" s="14"/>
      <c r="E16" s="15">
        <v>339379108490</v>
      </c>
      <c r="F16" s="15">
        <v>312359667666</v>
      </c>
      <c r="G16" s="11"/>
      <c r="H16" s="11"/>
    </row>
    <row r="17" spans="1:8" ht="12.75">
      <c r="A17" s="11"/>
      <c r="B17" s="14" t="s">
        <v>152</v>
      </c>
      <c r="C17" s="14" t="s">
        <v>153</v>
      </c>
      <c r="D17" s="14"/>
      <c r="E17" s="15">
        <v>87037568</v>
      </c>
      <c r="F17" s="15">
        <v>59005205</v>
      </c>
      <c r="G17" s="11"/>
      <c r="H17" s="11"/>
    </row>
    <row r="18" spans="1:8" ht="12.75">
      <c r="A18" s="11"/>
      <c r="B18" s="11"/>
      <c r="C18" s="11"/>
      <c r="D18" s="11"/>
      <c r="E18" s="11"/>
      <c r="F18" s="25"/>
      <c r="G18" s="11"/>
      <c r="H18" s="11"/>
    </row>
    <row r="19" spans="1:8" ht="12.75">
      <c r="A19" s="11"/>
      <c r="B19" s="11"/>
      <c r="C19" s="12" t="s">
        <v>154</v>
      </c>
      <c r="D19" s="12"/>
      <c r="E19" s="20">
        <f>+E21+E30+E34+E36</f>
        <v>303526553767</v>
      </c>
      <c r="F19" s="20">
        <f>+F21+F30+F34+F36</f>
        <v>311069428861</v>
      </c>
      <c r="G19" s="11"/>
      <c r="H19" s="11"/>
    </row>
    <row r="20" spans="1:8" ht="12.75">
      <c r="A20" s="11"/>
      <c r="B20" s="11"/>
      <c r="C20" s="11"/>
      <c r="D20" s="11"/>
      <c r="E20" s="11"/>
      <c r="F20" s="25"/>
      <c r="G20" s="11"/>
      <c r="H20" s="11"/>
    </row>
    <row r="21" spans="1:8" ht="12.75">
      <c r="A21" s="11"/>
      <c r="B21" s="12" t="s">
        <v>155</v>
      </c>
      <c r="C21" s="12" t="s">
        <v>156</v>
      </c>
      <c r="D21" s="12"/>
      <c r="E21" s="13">
        <v>13894368176</v>
      </c>
      <c r="F21" s="13">
        <f>SUM(F22:F29)</f>
        <v>13883970692</v>
      </c>
      <c r="G21" s="11"/>
      <c r="H21" s="11"/>
    </row>
    <row r="22" spans="1:8" ht="12.75">
      <c r="A22" s="11"/>
      <c r="B22" s="14" t="s">
        <v>157</v>
      </c>
      <c r="C22" s="14" t="s">
        <v>158</v>
      </c>
      <c r="D22" s="14"/>
      <c r="E22" s="15">
        <v>1449820832</v>
      </c>
      <c r="F22" s="15">
        <v>1445573370</v>
      </c>
      <c r="G22" s="11"/>
      <c r="H22" s="11"/>
    </row>
    <row r="23" spans="1:8" ht="12.75">
      <c r="A23" s="11"/>
      <c r="B23" s="14" t="s">
        <v>159</v>
      </c>
      <c r="C23" s="14" t="s">
        <v>160</v>
      </c>
      <c r="D23" s="14"/>
      <c r="E23" s="15">
        <v>330744</v>
      </c>
      <c r="F23" s="15">
        <v>1646603</v>
      </c>
      <c r="G23" s="11"/>
      <c r="H23" s="11"/>
    </row>
    <row r="24" spans="1:8" ht="12.75">
      <c r="A24" s="11"/>
      <c r="B24" s="14" t="s">
        <v>161</v>
      </c>
      <c r="C24" s="14" t="s">
        <v>162</v>
      </c>
      <c r="D24" s="14"/>
      <c r="E24" s="15">
        <v>280818752</v>
      </c>
      <c r="F24" s="15">
        <v>372964252</v>
      </c>
      <c r="G24" s="11"/>
      <c r="H24" s="11"/>
    </row>
    <row r="25" spans="1:8" ht="12.75">
      <c r="A25" s="11"/>
      <c r="B25" s="14" t="s">
        <v>163</v>
      </c>
      <c r="C25" s="14" t="s">
        <v>164</v>
      </c>
      <c r="D25" s="14"/>
      <c r="E25" s="15">
        <v>55261100</v>
      </c>
      <c r="F25" s="15">
        <v>74601300</v>
      </c>
      <c r="G25" s="11"/>
      <c r="H25" s="11"/>
    </row>
    <row r="26" spans="1:8" ht="12.75">
      <c r="A26" s="11"/>
      <c r="B26" s="14" t="s">
        <v>165</v>
      </c>
      <c r="C26" s="14" t="s">
        <v>166</v>
      </c>
      <c r="D26" s="14"/>
      <c r="E26" s="15">
        <v>922499737</v>
      </c>
      <c r="F26" s="15">
        <v>858182699</v>
      </c>
      <c r="G26" s="11"/>
      <c r="H26" s="11"/>
    </row>
    <row r="27" spans="1:8" ht="12.75">
      <c r="A27" s="11"/>
      <c r="B27" s="14" t="s">
        <v>167</v>
      </c>
      <c r="C27" s="14" t="s">
        <v>168</v>
      </c>
      <c r="D27" s="14"/>
      <c r="E27" s="15">
        <v>0</v>
      </c>
      <c r="F27" s="15">
        <v>84387604</v>
      </c>
      <c r="G27" s="11"/>
      <c r="H27" s="11"/>
    </row>
    <row r="28" spans="1:8" ht="12.75">
      <c r="A28" s="11"/>
      <c r="B28" s="14" t="s">
        <v>169</v>
      </c>
      <c r="C28" s="14" t="s">
        <v>170</v>
      </c>
      <c r="D28" s="14"/>
      <c r="E28" s="15">
        <v>11178013011</v>
      </c>
      <c r="F28" s="15">
        <v>11046614864</v>
      </c>
      <c r="G28" s="11"/>
      <c r="H28" s="11"/>
    </row>
    <row r="29" spans="1:8" ht="12.75">
      <c r="A29" s="11"/>
      <c r="B29" s="14" t="s">
        <v>171</v>
      </c>
      <c r="C29" s="14" t="s">
        <v>172</v>
      </c>
      <c r="D29" s="14"/>
      <c r="E29" s="15">
        <v>7624000</v>
      </c>
      <c r="F29" s="15">
        <v>0</v>
      </c>
      <c r="G29" s="11"/>
      <c r="H29" s="11"/>
    </row>
    <row r="30" spans="1:8" ht="12.75">
      <c r="A30" s="11"/>
      <c r="B30" s="12" t="s">
        <v>173</v>
      </c>
      <c r="C30" s="12" t="s">
        <v>174</v>
      </c>
      <c r="D30" s="12"/>
      <c r="E30" s="13">
        <v>4845860283</v>
      </c>
      <c r="F30" s="13">
        <f>SUM(F31:F33)</f>
        <v>4750326754</v>
      </c>
      <c r="G30" s="11"/>
      <c r="H30" s="11"/>
    </row>
    <row r="31" spans="1:8" ht="12.75">
      <c r="A31" s="11"/>
      <c r="B31" s="14" t="s">
        <v>175</v>
      </c>
      <c r="C31" s="14" t="s">
        <v>176</v>
      </c>
      <c r="D31" s="14"/>
      <c r="E31" s="15">
        <v>4743466572</v>
      </c>
      <c r="F31" s="15">
        <v>4213153350</v>
      </c>
      <c r="G31" s="11"/>
      <c r="H31" s="11"/>
    </row>
    <row r="32" spans="1:8" ht="12.75">
      <c r="A32" s="11"/>
      <c r="B32" s="14" t="s">
        <v>177</v>
      </c>
      <c r="C32" s="14" t="s">
        <v>178</v>
      </c>
      <c r="D32" s="14"/>
      <c r="E32" s="15">
        <v>0</v>
      </c>
      <c r="F32" s="15">
        <v>172323316</v>
      </c>
      <c r="G32" s="11"/>
      <c r="H32" s="11"/>
    </row>
    <row r="33" spans="1:8" ht="12.75">
      <c r="A33" s="11"/>
      <c r="B33" s="14" t="s">
        <v>179</v>
      </c>
      <c r="C33" s="14" t="s">
        <v>180</v>
      </c>
      <c r="D33" s="14"/>
      <c r="E33" s="15">
        <v>102393711</v>
      </c>
      <c r="F33" s="15">
        <v>364850088</v>
      </c>
      <c r="G33" s="11"/>
      <c r="H33" s="11"/>
    </row>
    <row r="34" spans="1:8" ht="12.75">
      <c r="A34" s="11"/>
      <c r="B34" s="12" t="s">
        <v>181</v>
      </c>
      <c r="C34" s="12" t="s">
        <v>182</v>
      </c>
      <c r="D34" s="12"/>
      <c r="E34" s="13">
        <v>283952288501</v>
      </c>
      <c r="F34" s="13">
        <f>+F35</f>
        <v>278952457336</v>
      </c>
      <c r="G34" s="11"/>
      <c r="H34" s="11"/>
    </row>
    <row r="35" spans="1:8" ht="12.75">
      <c r="A35" s="11"/>
      <c r="B35" s="14" t="s">
        <v>183</v>
      </c>
      <c r="C35" s="14" t="s">
        <v>184</v>
      </c>
      <c r="D35" s="14"/>
      <c r="E35" s="15">
        <v>283952288501</v>
      </c>
      <c r="F35" s="15">
        <v>278952457336</v>
      </c>
      <c r="G35" s="11"/>
      <c r="H35" s="11"/>
    </row>
    <row r="36" spans="1:8" ht="12.75">
      <c r="A36" s="11"/>
      <c r="B36" s="12" t="s">
        <v>185</v>
      </c>
      <c r="C36" s="12" t="s">
        <v>186</v>
      </c>
      <c r="D36" s="12"/>
      <c r="E36" s="13">
        <v>834036807</v>
      </c>
      <c r="F36" s="13">
        <f>+F37</f>
        <v>13482674079</v>
      </c>
      <c r="G36" s="11"/>
      <c r="H36" s="11"/>
    </row>
    <row r="37" spans="1:8" ht="12.75">
      <c r="A37" s="11"/>
      <c r="B37" s="14" t="s">
        <v>187</v>
      </c>
      <c r="C37" s="14" t="s">
        <v>188</v>
      </c>
      <c r="D37" s="14"/>
      <c r="E37" s="15">
        <v>834036807</v>
      </c>
      <c r="F37" s="15">
        <v>13482674079</v>
      </c>
      <c r="G37" s="11"/>
      <c r="H37" s="11"/>
    </row>
    <row r="38" spans="1:8" ht="12.75">
      <c r="A38" s="11"/>
      <c r="B38" s="11"/>
      <c r="C38" s="11"/>
      <c r="D38" s="11"/>
      <c r="E38" s="16"/>
      <c r="F38" s="25"/>
      <c r="G38" s="11"/>
      <c r="H38" s="11"/>
    </row>
    <row r="39" spans="1:8" ht="12.75">
      <c r="A39" s="11"/>
      <c r="B39" s="11"/>
      <c r="C39" s="12" t="s">
        <v>189</v>
      </c>
      <c r="D39" s="12"/>
      <c r="E39" s="22">
        <f>+E11-E19</f>
        <v>36133564669</v>
      </c>
      <c r="F39" s="22">
        <f>+F11-F19</f>
        <v>1349244010</v>
      </c>
      <c r="G39" s="11"/>
      <c r="H39" s="11"/>
    </row>
    <row r="40" spans="1:8" ht="12.75">
      <c r="A40" s="11"/>
      <c r="B40" s="11"/>
      <c r="C40" s="11"/>
      <c r="D40" s="11"/>
      <c r="E40" s="13"/>
      <c r="F40" s="25"/>
      <c r="G40" s="11"/>
      <c r="H40" s="11"/>
    </row>
    <row r="41" spans="1:8" ht="12.75">
      <c r="A41" s="11"/>
      <c r="B41" s="11"/>
      <c r="C41" s="11"/>
      <c r="D41" s="11"/>
      <c r="E41" s="16"/>
      <c r="F41" s="25"/>
      <c r="G41" s="11"/>
      <c r="H41" s="11"/>
    </row>
    <row r="42" spans="1:8" ht="12.75">
      <c r="A42" s="11"/>
      <c r="B42" s="11"/>
      <c r="C42" s="12" t="s">
        <v>190</v>
      </c>
      <c r="D42" s="12"/>
      <c r="E42" s="20">
        <v>1217963649</v>
      </c>
      <c r="F42" s="20">
        <f>+F44</f>
        <v>17416707008</v>
      </c>
      <c r="G42" s="11"/>
      <c r="H42" s="11"/>
    </row>
    <row r="43" spans="1:8" ht="12.75">
      <c r="A43" s="11"/>
      <c r="B43" s="11"/>
      <c r="C43" s="11"/>
      <c r="D43" s="11"/>
      <c r="E43" s="11"/>
      <c r="F43" s="25"/>
      <c r="G43" s="11"/>
      <c r="H43" s="11"/>
    </row>
    <row r="44" spans="1:8" ht="12.75">
      <c r="A44" s="11"/>
      <c r="B44" s="12" t="s">
        <v>191</v>
      </c>
      <c r="C44" s="12" t="s">
        <v>190</v>
      </c>
      <c r="D44" s="12"/>
      <c r="E44" s="13">
        <v>1217963649</v>
      </c>
      <c r="F44" s="13">
        <f>SUM(F45:F46)</f>
        <v>17416707008</v>
      </c>
      <c r="G44" s="11"/>
      <c r="H44" s="11"/>
    </row>
    <row r="45" spans="1:8" ht="12.75">
      <c r="A45" s="11"/>
      <c r="B45" s="14" t="s">
        <v>192</v>
      </c>
      <c r="C45" s="14" t="s">
        <v>193</v>
      </c>
      <c r="D45" s="14"/>
      <c r="E45" s="15">
        <v>5198704</v>
      </c>
      <c r="F45" s="15">
        <v>93623966</v>
      </c>
      <c r="G45" s="11"/>
      <c r="H45" s="11"/>
    </row>
    <row r="46" spans="1:8" ht="12.75">
      <c r="A46" s="11"/>
      <c r="B46" s="14" t="s">
        <v>194</v>
      </c>
      <c r="C46" s="14" t="s">
        <v>195</v>
      </c>
      <c r="D46" s="14"/>
      <c r="E46" s="15">
        <v>1212764945</v>
      </c>
      <c r="F46" s="15">
        <v>17323083042</v>
      </c>
      <c r="G46" s="11"/>
      <c r="H46" s="11"/>
    </row>
    <row r="47" spans="1:8" ht="12.75">
      <c r="A47" s="11"/>
      <c r="B47" s="11"/>
      <c r="C47" s="11"/>
      <c r="D47" s="11"/>
      <c r="E47" s="11"/>
      <c r="F47" s="25"/>
      <c r="G47" s="11"/>
      <c r="H47" s="11"/>
    </row>
    <row r="48" spans="1:8" ht="12.75">
      <c r="A48" s="11"/>
      <c r="B48" s="11"/>
      <c r="C48" s="12" t="s">
        <v>196</v>
      </c>
      <c r="D48" s="12"/>
      <c r="E48" s="20">
        <v>438995876</v>
      </c>
      <c r="F48" s="20">
        <f>+F50</f>
        <v>238425428</v>
      </c>
      <c r="G48" s="11"/>
      <c r="H48" s="11"/>
    </row>
    <row r="49" spans="1:8" ht="12.75">
      <c r="A49" s="11"/>
      <c r="B49" s="11"/>
      <c r="C49" s="11"/>
      <c r="D49" s="11"/>
      <c r="E49" s="11"/>
      <c r="F49" s="25"/>
      <c r="G49" s="11"/>
      <c r="H49" s="11"/>
    </row>
    <row r="50" spans="1:8" ht="12.75">
      <c r="A50" s="11"/>
      <c r="B50" s="12" t="s">
        <v>197</v>
      </c>
      <c r="C50" s="12" t="s">
        <v>196</v>
      </c>
      <c r="D50" s="12"/>
      <c r="E50" s="13">
        <v>438995876</v>
      </c>
      <c r="F50" s="13">
        <f>SUM(F51:F53)</f>
        <v>238425428</v>
      </c>
      <c r="G50" s="11"/>
      <c r="H50" s="11"/>
    </row>
    <row r="51" spans="1:8" ht="12.75">
      <c r="A51" s="11"/>
      <c r="B51" s="14" t="s">
        <v>198</v>
      </c>
      <c r="C51" s="14" t="s">
        <v>199</v>
      </c>
      <c r="D51" s="14"/>
      <c r="E51" s="15">
        <v>6377117</v>
      </c>
      <c r="F51" s="15">
        <v>10492920</v>
      </c>
      <c r="G51" s="11"/>
      <c r="H51" s="11"/>
    </row>
    <row r="52" spans="1:8" ht="12.75">
      <c r="A52" s="11"/>
      <c r="B52" s="14" t="s">
        <v>200</v>
      </c>
      <c r="C52" s="14" t="s">
        <v>201</v>
      </c>
      <c r="D52" s="14"/>
      <c r="E52" s="15">
        <v>98055867</v>
      </c>
      <c r="F52" s="15">
        <v>221138324</v>
      </c>
      <c r="G52" s="11"/>
      <c r="H52" s="11"/>
    </row>
    <row r="53" spans="1:8" ht="12.75">
      <c r="A53" s="11"/>
      <c r="B53" s="14" t="s">
        <v>202</v>
      </c>
      <c r="C53" s="14" t="s">
        <v>203</v>
      </c>
      <c r="D53" s="14"/>
      <c r="E53" s="15">
        <v>334562892</v>
      </c>
      <c r="F53" s="15">
        <v>6794184</v>
      </c>
      <c r="G53" s="11"/>
      <c r="H53" s="11"/>
    </row>
    <row r="54" spans="1:8" ht="12.75">
      <c r="A54" s="11"/>
      <c r="B54" s="11"/>
      <c r="C54" s="11"/>
      <c r="D54" s="11"/>
      <c r="E54" s="11"/>
      <c r="F54" s="25"/>
      <c r="G54" s="11"/>
      <c r="H54" s="11"/>
    </row>
    <row r="55" spans="1:8" ht="12.75">
      <c r="A55" s="11"/>
      <c r="B55" s="11"/>
      <c r="C55" s="12" t="s">
        <v>204</v>
      </c>
      <c r="D55" s="12"/>
      <c r="E55" s="22">
        <f>+E42-E48+E39</f>
        <v>36912532442</v>
      </c>
      <c r="F55" s="22">
        <f>+F42-F48+F39</f>
        <v>18527525590</v>
      </c>
      <c r="G55" s="11"/>
      <c r="H55" s="11"/>
    </row>
    <row r="56" spans="1:8" ht="12.75">
      <c r="A56" s="11"/>
      <c r="B56" s="11"/>
      <c r="C56" s="11"/>
      <c r="D56" s="11"/>
      <c r="E56" s="11"/>
      <c r="F56" s="25"/>
      <c r="G56" s="11"/>
      <c r="H56" s="11"/>
    </row>
    <row r="57" spans="1:8" ht="12.75">
      <c r="A57" s="11"/>
      <c r="B57" s="11"/>
      <c r="C57" s="11"/>
      <c r="D57" s="11"/>
      <c r="E57" s="11"/>
      <c r="F57" s="25"/>
      <c r="G57" s="11"/>
      <c r="H57" s="11"/>
    </row>
    <row r="58" spans="1:8" ht="12.75">
      <c r="A58" s="11"/>
      <c r="B58" s="11"/>
      <c r="C58" s="11"/>
      <c r="D58" s="11"/>
      <c r="E58" s="11"/>
      <c r="F58" s="25"/>
      <c r="G58" s="11"/>
      <c r="H58" s="11"/>
    </row>
    <row r="59" spans="1:8" ht="12.75">
      <c r="A59" s="11"/>
      <c r="B59" s="11"/>
      <c r="C59" s="11"/>
      <c r="D59" s="11"/>
      <c r="E59" s="11"/>
      <c r="F59" s="25"/>
      <c r="G59" s="11"/>
      <c r="H59" s="11"/>
    </row>
    <row r="60" spans="1:8" ht="12.75" customHeight="1">
      <c r="A60" s="17"/>
      <c r="B60" s="54" t="s">
        <v>136</v>
      </c>
      <c r="C60" s="54"/>
      <c r="D60" s="18"/>
      <c r="E60" s="54" t="s">
        <v>205</v>
      </c>
      <c r="F60" s="54"/>
      <c r="G60" s="11"/>
      <c r="H60" s="11"/>
    </row>
    <row r="61" spans="1:8" ht="14.25">
      <c r="A61" s="17"/>
      <c r="B61" s="55" t="s">
        <v>206</v>
      </c>
      <c r="C61" s="55"/>
      <c r="D61" s="19"/>
      <c r="E61" s="55" t="s">
        <v>210</v>
      </c>
      <c r="F61" s="55"/>
      <c r="G61" s="11"/>
      <c r="H61" s="11"/>
    </row>
    <row r="62" spans="1:8" ht="12.75" customHeight="1">
      <c r="A62" s="17"/>
      <c r="B62" s="17"/>
      <c r="C62" s="17"/>
      <c r="D62" s="17"/>
      <c r="E62" s="17"/>
      <c r="F62" s="26"/>
      <c r="G62" s="11"/>
      <c r="H62" s="11"/>
    </row>
    <row r="63" spans="1:8" ht="12.75" customHeight="1">
      <c r="A63" s="17"/>
      <c r="B63" s="17"/>
      <c r="C63" s="17"/>
      <c r="D63" s="17"/>
      <c r="E63" s="17"/>
      <c r="F63" s="26"/>
      <c r="G63" s="11"/>
      <c r="H63" s="11"/>
    </row>
    <row r="64" spans="1:8" ht="15">
      <c r="A64" s="17"/>
      <c r="B64" s="17"/>
      <c r="C64" s="54" t="s">
        <v>205</v>
      </c>
      <c r="D64" s="54"/>
      <c r="E64" s="54"/>
      <c r="F64" s="26"/>
      <c r="G64" s="11"/>
      <c r="H64" s="11"/>
    </row>
    <row r="65" spans="1:8" ht="14.25">
      <c r="A65" s="17"/>
      <c r="B65" s="17"/>
      <c r="C65" s="55" t="s">
        <v>207</v>
      </c>
      <c r="D65" s="55"/>
      <c r="E65" s="55"/>
      <c r="F65" s="26"/>
      <c r="G65" s="11"/>
      <c r="H65" s="11"/>
    </row>
    <row r="66" spans="1:8" ht="14.25">
      <c r="A66" s="11"/>
      <c r="B66" s="11"/>
      <c r="C66" s="55" t="s">
        <v>213</v>
      </c>
      <c r="D66" s="55"/>
      <c r="E66" s="55"/>
      <c r="F66" s="25"/>
      <c r="G66" s="11"/>
      <c r="H66" s="11"/>
    </row>
  </sheetData>
  <sheetProtection/>
  <mergeCells count="11">
    <mergeCell ref="C66:E66"/>
    <mergeCell ref="E60:F60"/>
    <mergeCell ref="E61:F61"/>
    <mergeCell ref="C64:E64"/>
    <mergeCell ref="C65:E65"/>
    <mergeCell ref="A2:F2"/>
    <mergeCell ref="A3:F3"/>
    <mergeCell ref="A4:F4"/>
    <mergeCell ref="A5:F5"/>
    <mergeCell ref="B60:C60"/>
    <mergeCell ref="B61:C61"/>
  </mergeCells>
  <printOptions/>
  <pageMargins left="0.7" right="0.7" top="0.75" bottom="0.75" header="0.3" footer="0.3"/>
  <pageSetup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Yasmin Ontibon Salazar</cp:lastModifiedBy>
  <cp:lastPrinted>2019-06-06T22:11:35Z</cp:lastPrinted>
  <dcterms:created xsi:type="dcterms:W3CDTF">2019-06-06T20:17:33Z</dcterms:created>
  <dcterms:modified xsi:type="dcterms:W3CDTF">2019-06-07T17:17:37Z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01734361CD07C3C85B968AA4B2781C480C5E84517533FB2EE1174F74E95997FC9503DC872D15E7FE07B95AE100ED7F409BEEE5CC07BA53FCB5AE65A840D43477B2491C757C9FEB0C6C998AF16F1486AC68CDE1A03E890D7C4B8304F04D197DFBF38171928A1586C3B559945F722ADD5BA05142E0BD8F2A102AC745E6680A164</vt:lpwstr>
  </property>
  <property fmtid="{D5CDD505-2E9C-101B-9397-08002B2CF9AE}" pid="3" name="Business Objects Context Information1">
    <vt:lpwstr>6B8085BBCF0B638A7624C3C20251BBFAA2E394ED1BE5F78C515A8B7AF0DA8F7CE83C2D35AF44DC8546069FCCFAB82437E8AE85364339A3FD7B8457322ABA5F93C19AE1510F54DDC058B541E4AA986E19A4E0E3C085511CF837F59F5C22A1C081DEADD6FFA8A5A5D4BB6495E846168AEF0F441A3A1A5FC0E32548D4AADCF4BBF</vt:lpwstr>
  </property>
  <property fmtid="{D5CDD505-2E9C-101B-9397-08002B2CF9AE}" pid="4" name="Business Objects Context Information2">
    <vt:lpwstr>072EACF58CEDBA310C70132E4FD3E2FDE4E54292429BFD893644DC46909888F44C4949974772710816B3135DB34264D5D4F50D9C998EE00C07327A28898C1F9CA5530FBF4324D1AD94042F434463F2C71BBAB109613B4AAD2F27E47C8C2215A9EABD43EEA99EF3C1375B1116D9654D0A761248CA98224AE41B700151411CB75</vt:lpwstr>
  </property>
  <property fmtid="{D5CDD505-2E9C-101B-9397-08002B2CF9AE}" pid="5" name="Business Objects Context Information3">
    <vt:lpwstr>F9F47BA9B5CB7E252B08D16DC25F304D6A5644A8BFD64ABB1EF5BD10646EC97C77446E8A7CFF9E74CAD06760F5A1BD132C949C723C294B0F484A5551EB934679CF6125EB41AB205A3D6EEE6EBBDED7913F90BCB195A6EE58C8F40376DD0DF1C7A1E32400165F976EF2FEB80A1F34BFAC1850DBC76B354AA6FEFDBBC0EBCACE6</vt:lpwstr>
  </property>
  <property fmtid="{D5CDD505-2E9C-101B-9397-08002B2CF9AE}" pid="6" name="Business Objects Context Information4">
    <vt:lpwstr>994732608B582A1BADB9006D652E9FA6EAFD0226B466F37C519FA1716C39F13FE55B19EB2D187BAC29863A67CEFAD8FCB13BC8109A211A9C6F03A8505CC11F1B3DBC0C09F1965F8EF08E4E66530C1E2E42E78C1F661E055D1659413B0418A06B6B8373C50161C64B5A0FC654AE8829962C01632456E2C4FAEBC891252B2DE2A</vt:lpwstr>
  </property>
  <property fmtid="{D5CDD505-2E9C-101B-9397-08002B2CF9AE}" pid="7" name="Business Objects Context Information5">
    <vt:lpwstr>ABACFD9E53F088CF896D37EB135215D11E780BBF1E7664F4103F65AC035F831991B2A9A8C0383C448A78D4B7350F2ACA2D02801720F0465E4001C031724EAD8E8452CDC98DD224118B78A226F7983E77396D2F68CA29A2C0F9BAE29DE0D6BB274CE99769621460894D44432D17E080EF57DD41DB032E8DF9DA02794A7E99660</vt:lpwstr>
  </property>
  <property fmtid="{D5CDD505-2E9C-101B-9397-08002B2CF9AE}" pid="8" name="Business Objects Context Information6">
    <vt:lpwstr>FEC49F6C86CB659FD67DABF13EA830320A3DD529B97B6379C7629365B6F3C53B256759850EA9E418B7457BA82CADBB7EE1B66124D9CEDBAB96C31F96FBD300F10CF6B7564572E8A813F502E564E9ADBF540441F0593B68E8DB117CEE09D47237116C9A2B9A0F8E2794CB5BB0D55AC861BA6E5353541DDED018643BDD0BCBD9A</vt:lpwstr>
  </property>
  <property fmtid="{D5CDD505-2E9C-101B-9397-08002B2CF9AE}" pid="9" name="Business Objects Context Information7">
    <vt:lpwstr>CC34AFE6CBB9EB3B0497239328FAD100DB615A3EEED6871FF18D650DF309035980DB9B26B6370CC40F900A601A145BF43EA2B928FEB978DF1A258BB3D478CB9659949F34B882F7C0890F7D70923AEE34F6DE8B395A3CB763B777A62DFB4317FF28401AD9C09C9656C7223B07F9CF8642FF77A48FC48C73A34FE46590279D9BD</vt:lpwstr>
  </property>
  <property fmtid="{D5CDD505-2E9C-101B-9397-08002B2CF9AE}" pid="10" name="Business Objects Context Information8">
    <vt:lpwstr>3798C0E96E78294A94F49AA5F17D5CF2FCE3CE72585F5F71F7D15E50BCCFF39097355CDE1DE23757AD34727BD6E8CA4509906A7F7CD20BA19C861C9167EC38BEEF4BCD17BBD453B34DA5F7509AE5B4A8A2B1C84EA93CE286A21D1A980E7152AFA83E6F67E4950E3248DE2A40D8833C02918E2184DAEE1E26106383F591CCC65</vt:lpwstr>
  </property>
  <property fmtid="{D5CDD505-2E9C-101B-9397-08002B2CF9AE}" pid="11" name="Business Objects Context Information9">
    <vt:lpwstr>5669CF1444FCD19DB6C32B298155C240B8F6403E3C629CD7ABDCEA26A9D5D770DEF04F08284</vt:lpwstr>
  </property>
</Properties>
</file>