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ontibon\Desktop\"/>
    </mc:Choice>
  </mc:AlternateContent>
  <bookViews>
    <workbookView xWindow="0" yWindow="0" windowWidth="28800" windowHeight="12435"/>
  </bookViews>
  <sheets>
    <sheet name="ESTAD FINANCIER" sheetId="1" r:id="rId1"/>
    <sheet name="ESTAD RESULTAD" sheetId="2" r:id="rId2"/>
    <sheet name="ESTAD PATRIMON" sheetId="3" r:id="rId3"/>
  </sheets>
  <externalReferences>
    <externalReference r:id="rId4"/>
    <externalReference r:id="rId5"/>
  </externalReferences>
  <definedNames>
    <definedName name="_xlnm.Print_Titles" localSheetId="0">'ESTAD FINANCIER'!$1:$9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2" i="3" l="1"/>
  <c r="H30" i="3"/>
  <c r="H29" i="3"/>
  <c r="H28" i="3"/>
  <c r="H27" i="3"/>
  <c r="H21" i="3"/>
  <c r="H20" i="3"/>
  <c r="H19" i="3"/>
  <c r="H23" i="3" s="1"/>
  <c r="H10" i="3" s="1"/>
  <c r="H12" i="3" s="1"/>
  <c r="H18" i="3"/>
  <c r="A2" i="3"/>
  <c r="G52" i="2"/>
  <c r="G50" i="2"/>
  <c r="E50" i="2"/>
  <c r="G46" i="2"/>
  <c r="G44" i="2" s="1"/>
  <c r="E44" i="2"/>
  <c r="G38" i="2"/>
  <c r="E38" i="2"/>
  <c r="G36" i="2"/>
  <c r="E36" i="2"/>
  <c r="G32" i="2"/>
  <c r="G21" i="2" s="1"/>
  <c r="E32" i="2"/>
  <c r="E21" i="2" s="1"/>
  <c r="G23" i="2"/>
  <c r="E23" i="2"/>
  <c r="G16" i="2"/>
  <c r="G14" i="2"/>
  <c r="G12" i="2"/>
  <c r="G41" i="2" s="1"/>
  <c r="G58" i="2" s="1"/>
  <c r="E12" i="2"/>
  <c r="G118" i="1"/>
  <c r="E118" i="1"/>
  <c r="G114" i="1"/>
  <c r="E114" i="1"/>
  <c r="G110" i="1"/>
  <c r="E110" i="1"/>
  <c r="E108" i="1" s="1"/>
  <c r="G108" i="1"/>
  <c r="E101" i="1"/>
  <c r="G98" i="1"/>
  <c r="G104" i="1" s="1"/>
  <c r="E98" i="1"/>
  <c r="E96" i="1" s="1"/>
  <c r="G96" i="1"/>
  <c r="G91" i="1"/>
  <c r="E91" i="1"/>
  <c r="G89" i="1"/>
  <c r="E89" i="1"/>
  <c r="G86" i="1"/>
  <c r="E86" i="1"/>
  <c r="G83" i="1"/>
  <c r="E83" i="1"/>
  <c r="G80" i="1"/>
  <c r="E80" i="1"/>
  <c r="G72" i="1"/>
  <c r="E72" i="1"/>
  <c r="E71" i="1" s="1"/>
  <c r="E94" i="1" s="1"/>
  <c r="G71" i="1"/>
  <c r="G94" i="1" s="1"/>
  <c r="G106" i="1" s="1"/>
  <c r="G121" i="1" s="1"/>
  <c r="G63" i="1"/>
  <c r="E63" i="1"/>
  <c r="G58" i="1"/>
  <c r="E58" i="1"/>
  <c r="G54" i="1"/>
  <c r="E54" i="1"/>
  <c r="E52" i="1" s="1"/>
  <c r="G52" i="1"/>
  <c r="G44" i="1"/>
  <c r="E44" i="1"/>
  <c r="G34" i="1"/>
  <c r="E34" i="1"/>
  <c r="E32" i="1" s="1"/>
  <c r="G32" i="1"/>
  <c r="G26" i="1"/>
  <c r="E26" i="1"/>
  <c r="G23" i="1"/>
  <c r="E23" i="1"/>
  <c r="G18" i="1"/>
  <c r="E18" i="1"/>
  <c r="G15" i="1"/>
  <c r="G13" i="1" s="1"/>
  <c r="G49" i="1" s="1"/>
  <c r="E15" i="1"/>
  <c r="E13" i="1" s="1"/>
  <c r="E49" i="1" s="1"/>
  <c r="E121" i="1" s="1"/>
  <c r="E41" i="2" l="1"/>
  <c r="E58" i="2" s="1"/>
  <c r="E104" i="1"/>
</calcChain>
</file>

<file path=xl/sharedStrings.xml><?xml version="1.0" encoding="utf-8"?>
<sst xmlns="http://schemas.openxmlformats.org/spreadsheetml/2006/main" count="262" uniqueCount="229">
  <si>
    <t>SECRETARIA DISTRITAL DE INTEGRACION SOCIAL</t>
  </si>
  <si>
    <t>ESTADO DE SITUACION FINANCIERA</t>
  </si>
  <si>
    <t>PERIODO DE CORTE:   31 DE MAYO</t>
  </si>
  <si>
    <t>CIFRAS EN PESOS</t>
  </si>
  <si>
    <t>CODIGO</t>
  </si>
  <si>
    <t>NOMBRE</t>
  </si>
  <si>
    <t>ACTIVO</t>
  </si>
  <si>
    <t>CORRIENTE</t>
  </si>
  <si>
    <t>11</t>
  </si>
  <si>
    <t>EFECTIVO Y EQUIVALENTES DE EFECTIVO</t>
  </si>
  <si>
    <t>1105</t>
  </si>
  <si>
    <t>CAJA</t>
  </si>
  <si>
    <t>13</t>
  </si>
  <si>
    <t>CUENTAS POR COBRAR</t>
  </si>
  <si>
    <t>1384</t>
  </si>
  <si>
    <t>OTRAS CUENTAS POR COBRAR</t>
  </si>
  <si>
    <t>1385</t>
  </si>
  <si>
    <t>CUENTA X COBRAR DIFICIL RECAUDO</t>
  </si>
  <si>
    <t>1386</t>
  </si>
  <si>
    <t>DETERIORO ACUMUL. CTAS X COBRAR</t>
  </si>
  <si>
    <t>14</t>
  </si>
  <si>
    <t>PRESTAMOS POR COBRAR</t>
  </si>
  <si>
    <t>1415</t>
  </si>
  <si>
    <t>PRESTAMOS CONCEDIOS</t>
  </si>
  <si>
    <t>19</t>
  </si>
  <si>
    <t>OTROS ACTIVOS</t>
  </si>
  <si>
    <t>1905</t>
  </si>
  <si>
    <t>BIENES Y SERVICIOS PAGADOS POR ANTICIPADO</t>
  </si>
  <si>
    <t>1906</t>
  </si>
  <si>
    <t>AVANCES Y ANTICIPOS ENTREGADOS</t>
  </si>
  <si>
    <t>1908</t>
  </si>
  <si>
    <t>RECURSOS ENTREGADOS EN ADMINISTRACIÓN</t>
  </si>
  <si>
    <t>1909</t>
  </si>
  <si>
    <t>DEPOSITOS ENTREGADOS EN GARANTIA</t>
  </si>
  <si>
    <t>NO CORRIENTE</t>
  </si>
  <si>
    <t>16</t>
  </si>
  <si>
    <t>PROPIEDAD PLANTA Y EQUIPO</t>
  </si>
  <si>
    <t>1615</t>
  </si>
  <si>
    <t>CONSTRUCCIONES EN CURSO</t>
  </si>
  <si>
    <t>1635</t>
  </si>
  <si>
    <t>BIENES MUEBLES EN BODEGA</t>
  </si>
  <si>
    <t>1640</t>
  </si>
  <si>
    <t>EDIFICACIONES</t>
  </si>
  <si>
    <t>1655</t>
  </si>
  <si>
    <t>MAQUINARIA Y EQUIPO</t>
  </si>
  <si>
    <t>1665</t>
  </si>
  <si>
    <t>MUEBLES,ENSERES Y EQ.DE OFICIN</t>
  </si>
  <si>
    <t>1670</t>
  </si>
  <si>
    <t>EQ.DE COMUNICACION Y COMPUTACI</t>
  </si>
  <si>
    <t>1680</t>
  </si>
  <si>
    <t>EQ.DE COMED,COCINA,DESP,Y HOTE</t>
  </si>
  <si>
    <t>1685</t>
  </si>
  <si>
    <t>DEPRECIACION ACUMULADA (CR)</t>
  </si>
  <si>
    <t>1902</t>
  </si>
  <si>
    <t>PLAN ACTIVOS BENEF. A EMPLEADOS</t>
  </si>
  <si>
    <t>1970</t>
  </si>
  <si>
    <t>ACTIVOS INTANGIBLES</t>
  </si>
  <si>
    <t>1975</t>
  </si>
  <si>
    <t>AMORTIZACION ACUMULADA DE ACTIVOS INTANGIBLES (CR)</t>
  </si>
  <si>
    <t>TOTAL ACTIVO</t>
  </si>
  <si>
    <t>CUENTAS DE ORDEN DEUDORAS</t>
  </si>
  <si>
    <t>81</t>
  </si>
  <si>
    <t>ACTIVOS CONTINGENTES</t>
  </si>
  <si>
    <t>8120</t>
  </si>
  <si>
    <t>LITIGIOS Y MECANISMOS ALTERNATIVOS DE SOLUCION DE CONFLICTOS</t>
  </si>
  <si>
    <t>83</t>
  </si>
  <si>
    <t>DEUDORAS DE CONTROL</t>
  </si>
  <si>
    <t>8315</t>
  </si>
  <si>
    <t>BIENES Y DERECHOS RETIRADOS</t>
  </si>
  <si>
    <t>8354</t>
  </si>
  <si>
    <t>RECAUDO POR ENAJENAC ACTIVOS</t>
  </si>
  <si>
    <t>8361</t>
  </si>
  <si>
    <t>RESPONSABILIDADES EN PROCESO</t>
  </si>
  <si>
    <t>89</t>
  </si>
  <si>
    <t>DEUDORES POR CONTRA</t>
  </si>
  <si>
    <t>8905</t>
  </si>
  <si>
    <t>ACTIVOS CONTINGENTES POR CONTRA (CR)</t>
  </si>
  <si>
    <t>8915</t>
  </si>
  <si>
    <t>DEUDORAS CONTROL X CONTRA (CR)</t>
  </si>
  <si>
    <t>PASIVO</t>
  </si>
  <si>
    <t>24</t>
  </si>
  <si>
    <t>CUENTAS POR PAGAR</t>
  </si>
  <si>
    <t>2401</t>
  </si>
  <si>
    <t>ADQUISIC. BIENES Y SERVIC.NACI</t>
  </si>
  <si>
    <t>2424</t>
  </si>
  <si>
    <t>DESCUENTOS DE NOMINA</t>
  </si>
  <si>
    <t>2436</t>
  </si>
  <si>
    <t>RETENCION EN LA FUENTE E IMPUESTO DE TIMBRE</t>
  </si>
  <si>
    <t>2440</t>
  </si>
  <si>
    <t>IMPUESTOS,CONTRIB,Y TASAS XPAG</t>
  </si>
  <si>
    <t>2460</t>
  </si>
  <si>
    <t>CRÉDITOS JUDICIALES</t>
  </si>
  <si>
    <t>2490</t>
  </si>
  <si>
    <t>OTRAS CUENTAS POR PAGAR</t>
  </si>
  <si>
    <t>25</t>
  </si>
  <si>
    <t>BENEFICIOS A EMPLEADOS</t>
  </si>
  <si>
    <t>2511</t>
  </si>
  <si>
    <t>BENEFICIOS A LOS EMPLEADOS A CORTO PLAZO</t>
  </si>
  <si>
    <t>27</t>
  </si>
  <si>
    <t>PROVISIONES</t>
  </si>
  <si>
    <t>2701</t>
  </si>
  <si>
    <t>LITIGIOS Y DEMANDAS</t>
  </si>
  <si>
    <t>29</t>
  </si>
  <si>
    <t>OTROS PASIVOS</t>
  </si>
  <si>
    <t>2902</t>
  </si>
  <si>
    <t>RECURSOS RECIBIDOS EN ADMINISTRACION</t>
  </si>
  <si>
    <t>2512</t>
  </si>
  <si>
    <t>BENEFICIOS A EMPLEADOS A LARGO PLAZO</t>
  </si>
  <si>
    <t>TOTAL PASIVO</t>
  </si>
  <si>
    <t>PATRIMONIO</t>
  </si>
  <si>
    <t>31</t>
  </si>
  <si>
    <t>PATRIMONIO DE LAS ENTIDADES DE GOBIERNO</t>
  </si>
  <si>
    <t>3105</t>
  </si>
  <si>
    <t>CAPITAL FISCAL</t>
  </si>
  <si>
    <t>3109</t>
  </si>
  <si>
    <t>RESULTADOS DE EJERCICIOS ANTERIORES</t>
  </si>
  <si>
    <t>3110</t>
  </si>
  <si>
    <t>RESULTADO DEL EJERCICIO</t>
  </si>
  <si>
    <t>3145</t>
  </si>
  <si>
    <t>IMPACTOS POR LA TRANSICIÓN AL NUEVO MARCO DE REGULACIÓN</t>
  </si>
  <si>
    <t>TOTAL PATRIMONIO</t>
  </si>
  <si>
    <t>TOTAL PASIVO Y PATRIMONIO</t>
  </si>
  <si>
    <t>91</t>
  </si>
  <si>
    <t>PASIVOS CONTINGENTES</t>
  </si>
  <si>
    <t>9120</t>
  </si>
  <si>
    <t>9190</t>
  </si>
  <si>
    <t>OTROS PASIVOS CONTINGENTES</t>
  </si>
  <si>
    <t>93</t>
  </si>
  <si>
    <t>ACREEDORAS DE CONTROL</t>
  </si>
  <si>
    <t>9306</t>
  </si>
  <si>
    <t>BIENES RECIBIDOS EN CUSTODIA</t>
  </si>
  <si>
    <t>9390</t>
  </si>
  <si>
    <t>OTRAS CUENTAS ACREDORAS DE CON</t>
  </si>
  <si>
    <t>99</t>
  </si>
  <si>
    <t>ACREEDORES POR CONTRA (DB)</t>
  </si>
  <si>
    <t>9905</t>
  </si>
  <si>
    <t>RESPONSAB.CONTING.POR CONTRA</t>
  </si>
  <si>
    <t>9915</t>
  </si>
  <si>
    <t>ACREEDORAS DE CONTROL POR CONT</t>
  </si>
  <si>
    <t>GLADYS SANMIGUEL BEJARANO</t>
  </si>
  <si>
    <t xml:space="preserve"> DEISY  YOLIMA GUTIERREZ HERRERA</t>
  </si>
  <si>
    <t>REPRESENTANTE LEGAL</t>
  </si>
  <si>
    <t>RESPONSABLE PRESUPUESTO (E )</t>
  </si>
  <si>
    <t>DEISY  YOLIMA GUTIERREZ HERRERA</t>
  </si>
  <si>
    <t>CONTADORA</t>
  </si>
  <si>
    <t>100753-T</t>
  </si>
  <si>
    <t>ESTADO DE RESULTADOS</t>
  </si>
  <si>
    <t>PERIODO DE CORTE:   31/MAYO/2019</t>
  </si>
  <si>
    <t>INGRESOS OPERACIONALES</t>
  </si>
  <si>
    <t>44</t>
  </si>
  <si>
    <t>TRANSFERENCIAS Y SUBVENCIONES</t>
  </si>
  <si>
    <t>4428</t>
  </si>
  <si>
    <t>Otras Transferencias</t>
  </si>
  <si>
    <t>47</t>
  </si>
  <si>
    <t>OPERACIONES INTERINSTITUCIONAL</t>
  </si>
  <si>
    <t>4705</t>
  </si>
  <si>
    <t>Fondos Recibidos</t>
  </si>
  <si>
    <t>4720</t>
  </si>
  <si>
    <t>OPERACIONES DE ENLACE</t>
  </si>
  <si>
    <t>4722</t>
  </si>
  <si>
    <t>OPERACIONES SIN FLUJO DE EFECTIVO</t>
  </si>
  <si>
    <t>GASTOS OPERACIONALES</t>
  </si>
  <si>
    <t>51</t>
  </si>
  <si>
    <t>ADMINISTRACION</t>
  </si>
  <si>
    <t>5101</t>
  </si>
  <si>
    <t>SUELDOS Y SALARIOS</t>
  </si>
  <si>
    <t>5102</t>
  </si>
  <si>
    <t>CONTRIBUCIONES IMPUTADAS</t>
  </si>
  <si>
    <t>5103</t>
  </si>
  <si>
    <t>CONTRIBUCIONES EFECTIVAS</t>
  </si>
  <si>
    <t>5104</t>
  </si>
  <si>
    <t>APORTES SOBRE LA NOMINA</t>
  </si>
  <si>
    <t>5107</t>
  </si>
  <si>
    <t>PRESTACIONES SOCIALES</t>
  </si>
  <si>
    <t>5108</t>
  </si>
  <si>
    <t>GASTOS DE PERSONAL DIVERSOS</t>
  </si>
  <si>
    <t>5111</t>
  </si>
  <si>
    <t>GENERALES</t>
  </si>
  <si>
    <t>5120</t>
  </si>
  <si>
    <t>IMPUESTOS,CONTRIBUC, TASAS</t>
  </si>
  <si>
    <t>53</t>
  </si>
  <si>
    <t>DETERIORO, DEPRECIACIONES, AMORTIZACIONES Y PROVISIONES</t>
  </si>
  <si>
    <t>5360</t>
  </si>
  <si>
    <t>DEPRECIACIÓN DE PROPIEDADES, PLANTA Y EQUIPO</t>
  </si>
  <si>
    <t>5366</t>
  </si>
  <si>
    <t>AMORTIZACIÓN DE ACTIVOS INTANGIBLES</t>
  </si>
  <si>
    <t>5368</t>
  </si>
  <si>
    <t>PROVISIÓN LITIGIOS Y DEMANDAS</t>
  </si>
  <si>
    <t>55</t>
  </si>
  <si>
    <t>GASTO SOCIAL</t>
  </si>
  <si>
    <t>5507</t>
  </si>
  <si>
    <t>DESARROL.COMUNIT.BIENEST.SOCIA</t>
  </si>
  <si>
    <t>57</t>
  </si>
  <si>
    <t>OPERACIONES INTERINSTITUCIONALES</t>
  </si>
  <si>
    <t>5720</t>
  </si>
  <si>
    <t>Operaciones de Enlace</t>
  </si>
  <si>
    <t>EXCEDENTE (DEFICIT) OPERACIONAL</t>
  </si>
  <si>
    <t>OTROS INGRESOS</t>
  </si>
  <si>
    <t>48</t>
  </si>
  <si>
    <t>4802</t>
  </si>
  <si>
    <t>FINANCIEROS</t>
  </si>
  <si>
    <t>4808</t>
  </si>
  <si>
    <t>INGRESOS DIVERSOS</t>
  </si>
  <si>
    <t>OTROS GASTOS</t>
  </si>
  <si>
    <t>58</t>
  </si>
  <si>
    <t>5802</t>
  </si>
  <si>
    <t>COMISIONES</t>
  </si>
  <si>
    <t>5804</t>
  </si>
  <si>
    <t>Financieros</t>
  </si>
  <si>
    <t>5890</t>
  </si>
  <si>
    <t>GASTOS DIVERSOS</t>
  </si>
  <si>
    <t>EXCEDENTE (DEFICIT) DEL EJERCICIO</t>
  </si>
  <si>
    <t>ESTADO DE CAMBIOS EN EL PATRIMONIO</t>
  </si>
  <si>
    <t>A 31 DE MAYO DE 2019</t>
  </si>
  <si>
    <t>(Cifras en Pesos)</t>
  </si>
  <si>
    <t>Saldo del patrimonio a Mayo 31 de 2018</t>
  </si>
  <si>
    <t xml:space="preserve">Variaciones patrimoniales durante el año </t>
  </si>
  <si>
    <t>Saldo del patrimonio a mayo 31 de 2019</t>
  </si>
  <si>
    <t>DETALLE DE LAS VARIACIONES PATRIMONIALES</t>
  </si>
  <si>
    <t>MAYO-2019</t>
  </si>
  <si>
    <t>MAYO-2018</t>
  </si>
  <si>
    <t>VARIACION</t>
  </si>
  <si>
    <t xml:space="preserve">INCREMENTOS </t>
  </si>
  <si>
    <t>TOTAL INCREMENTOS</t>
  </si>
  <si>
    <t>DISMINUCIONES</t>
  </si>
  <si>
    <t>TOTAL DISMINUCIONES</t>
  </si>
  <si>
    <t>DEISY YOLIMA GUTIÉRREZ HERRERA</t>
  </si>
  <si>
    <t>CONTADORA  SDIS</t>
  </si>
  <si>
    <t>T.P. No. 100753-T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</si>
</sst>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Saldo del patrimonio a&quot;\ mmmm\ &quot;de&quot;\ d\ &quot;de&quot;\ yyyy"/>
  </numFmts>
  <fonts count="27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color rgb="FFFF0000"/>
      <name val="Arial"/>
      <family val="2"/>
    </font>
    <font>
      <b/>
      <sz val="8"/>
      <color indexed="8"/>
      <name val="Arial"/>
      <family val="2"/>
    </font>
    <font>
      <b/>
      <sz val="10"/>
      <color rgb="FFFF000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 Narrow"/>
      <family val="2"/>
    </font>
    <font>
      <b/>
      <sz val="11"/>
      <color indexed="8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2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gray0625">
        <fgColor indexed="2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</cellStyleXfs>
  <cellXfs count="118">
    <xf numFmtId="0" fontId="0" fillId="0" borderId="0" xfId="0">
      <alignment vertical="top"/>
    </xf>
    <xf numFmtId="0" fontId="3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 applyAlignment="1" applyProtection="1">
      <alignment horizontal="center"/>
    </xf>
    <xf numFmtId="0" fontId="2" fillId="0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3" fillId="2" borderId="6" xfId="1" applyFont="1" applyFill="1" applyBorder="1" applyAlignment="1"/>
    <xf numFmtId="0" fontId="3" fillId="2" borderId="7" xfId="1" applyFont="1" applyFill="1" applyBorder="1" applyAlignment="1"/>
    <xf numFmtId="0" fontId="3" fillId="0" borderId="7" xfId="1" applyFont="1" applyFill="1" applyBorder="1" applyAlignment="1"/>
    <xf numFmtId="0" fontId="3" fillId="2" borderId="8" xfId="1" applyFont="1" applyFill="1" applyBorder="1" applyAlignment="1">
      <alignment horizontal="center"/>
    </xf>
    <xf numFmtId="0" fontId="3" fillId="3" borderId="0" xfId="1" applyFont="1" applyFill="1" applyBorder="1" applyAlignment="1"/>
    <xf numFmtId="0" fontId="3" fillId="4" borderId="0" xfId="1" applyFont="1" applyFill="1" applyBorder="1" applyAlignment="1"/>
    <xf numFmtId="0" fontId="3" fillId="3" borderId="0" xfId="1" applyFont="1" applyFill="1" applyBorder="1" applyAlignment="1">
      <alignment horizontal="center"/>
    </xf>
    <xf numFmtId="0" fontId="0" fillId="4" borderId="0" xfId="0" applyFill="1">
      <alignment vertical="top"/>
    </xf>
    <xf numFmtId="0" fontId="4" fillId="4" borderId="0" xfId="0" applyFont="1" applyFill="1" applyAlignment="1">
      <alignment horizontal="center" vertical="top" wrapText="1" readingOrder="1"/>
    </xf>
    <xf numFmtId="0" fontId="4" fillId="4" borderId="0" xfId="0" applyFont="1" applyFill="1" applyAlignment="1">
      <alignment horizontal="center" vertical="top"/>
    </xf>
    <xf numFmtId="0" fontId="0" fillId="4" borderId="0" xfId="0" applyFill="1" applyAlignment="1">
      <alignment horizontal="center" vertical="top"/>
    </xf>
    <xf numFmtId="0" fontId="5" fillId="4" borderId="0" xfId="2" applyNumberFormat="1" applyFont="1" applyFill="1" applyBorder="1" applyAlignment="1" applyProtection="1">
      <alignment horizontal="center"/>
      <protection locked="0"/>
    </xf>
    <xf numFmtId="49" fontId="5" fillId="4" borderId="0" xfId="2" applyNumberFormat="1" applyFont="1" applyFill="1" applyBorder="1" applyAlignment="1" applyProtection="1">
      <alignment horizontal="center"/>
      <protection locked="0"/>
    </xf>
    <xf numFmtId="0" fontId="4" fillId="4" borderId="0" xfId="0" applyFont="1" applyFill="1">
      <alignment vertical="top"/>
    </xf>
    <xf numFmtId="0" fontId="4" fillId="4" borderId="0" xfId="0" applyFont="1" applyFill="1" applyAlignment="1">
      <alignment vertical="top" wrapText="1" readingOrder="1"/>
    </xf>
    <xf numFmtId="0" fontId="6" fillId="4" borderId="0" xfId="0" applyFont="1" applyFill="1" applyAlignment="1">
      <alignment vertical="top"/>
    </xf>
    <xf numFmtId="3" fontId="7" fillId="0" borderId="0" xfId="0" applyNumberFormat="1" applyFont="1" applyFill="1" applyAlignment="1">
      <alignment vertical="top"/>
    </xf>
    <xf numFmtId="0" fontId="4" fillId="4" borderId="0" xfId="0" applyFont="1" applyFill="1" applyAlignment="1">
      <alignment vertical="top"/>
    </xf>
    <xf numFmtId="0" fontId="8" fillId="4" borderId="0" xfId="0" applyFont="1" applyFill="1" applyAlignment="1">
      <alignment vertical="top"/>
    </xf>
    <xf numFmtId="3" fontId="9" fillId="4" borderId="0" xfId="0" applyNumberFormat="1" applyFont="1" applyFill="1" applyAlignment="1">
      <alignment vertical="top"/>
    </xf>
    <xf numFmtId="3" fontId="4" fillId="4" borderId="0" xfId="0" applyNumberFormat="1" applyFont="1" applyFill="1" applyAlignment="1">
      <alignment vertical="top"/>
    </xf>
    <xf numFmtId="3" fontId="8" fillId="4" borderId="0" xfId="0" applyNumberFormat="1" applyFont="1" applyFill="1" applyAlignment="1">
      <alignment vertical="top"/>
    </xf>
    <xf numFmtId="3" fontId="8" fillId="0" borderId="0" xfId="0" applyNumberFormat="1" applyFont="1" applyAlignment="1">
      <alignment vertical="top"/>
    </xf>
    <xf numFmtId="3" fontId="6" fillId="4" borderId="0" xfId="0" applyNumberFormat="1" applyFont="1" applyFill="1" applyAlignment="1">
      <alignment horizontal="right" vertical="top"/>
    </xf>
    <xf numFmtId="0" fontId="10" fillId="4" borderId="0" xfId="0" applyFont="1" applyFill="1">
      <alignment vertical="top"/>
    </xf>
    <xf numFmtId="0" fontId="11" fillId="4" borderId="0" xfId="0" applyFont="1" applyFill="1" applyAlignment="1">
      <alignment vertical="top"/>
    </xf>
    <xf numFmtId="0" fontId="11" fillId="4" borderId="0" xfId="0" applyFont="1" applyFill="1" applyAlignment="1">
      <alignment vertical="top" wrapText="1"/>
    </xf>
    <xf numFmtId="3" fontId="11" fillId="4" borderId="0" xfId="0" applyNumberFormat="1" applyFont="1" applyFill="1" applyAlignment="1">
      <alignment vertical="top"/>
    </xf>
    <xf numFmtId="3" fontId="11" fillId="4" borderId="0" xfId="0" applyNumberFormat="1" applyFont="1" applyFill="1" applyAlignment="1">
      <alignment horizontal="right" vertical="top"/>
    </xf>
    <xf numFmtId="3" fontId="8" fillId="4" borderId="0" xfId="0" applyNumberFormat="1" applyFont="1" applyFill="1" applyAlignment="1">
      <alignment horizontal="right" vertical="top"/>
    </xf>
    <xf numFmtId="0" fontId="11" fillId="4" borderId="0" xfId="0" applyFont="1" applyFill="1" applyAlignment="1">
      <alignment vertical="top" wrapText="1" readingOrder="1"/>
    </xf>
    <xf numFmtId="3" fontId="0" fillId="4" borderId="0" xfId="0" applyNumberFormat="1" applyFill="1">
      <alignment vertical="top"/>
    </xf>
    <xf numFmtId="3" fontId="0" fillId="0" borderId="0" xfId="0" applyNumberFormat="1">
      <alignment vertical="top"/>
    </xf>
    <xf numFmtId="0" fontId="10" fillId="0" borderId="0" xfId="0" applyFont="1">
      <alignment vertical="top"/>
    </xf>
    <xf numFmtId="0" fontId="6" fillId="4" borderId="0" xfId="0" applyFont="1" applyFill="1" applyAlignment="1">
      <alignment vertical="top" wrapText="1" readingOrder="1"/>
    </xf>
    <xf numFmtId="0" fontId="6" fillId="0" borderId="0" xfId="0" applyFont="1" applyAlignment="1">
      <alignment vertical="top" wrapText="1" readingOrder="1"/>
    </xf>
    <xf numFmtId="0" fontId="10" fillId="4" borderId="0" xfId="0" applyFont="1" applyFill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10" fillId="4" borderId="0" xfId="0" applyFont="1" applyFill="1" applyAlignment="1">
      <alignment horizontal="center" vertical="top" wrapText="1" readingOrder="1"/>
    </xf>
    <xf numFmtId="0" fontId="10" fillId="4" borderId="0" xfId="0" applyFont="1" applyFill="1" applyAlignment="1">
      <alignment vertical="top"/>
    </xf>
    <xf numFmtId="0" fontId="10" fillId="0" borderId="0" xfId="0" applyFont="1" applyAlignment="1">
      <alignment vertical="top"/>
    </xf>
    <xf numFmtId="0" fontId="0" fillId="0" borderId="0" xfId="0" applyFill="1">
      <alignment vertical="top"/>
    </xf>
    <xf numFmtId="14" fontId="4" fillId="4" borderId="0" xfId="0" applyNumberFormat="1" applyFont="1" applyFill="1" applyAlignment="1">
      <alignment horizontal="center" vertical="top" wrapText="1" readingOrder="1"/>
    </xf>
    <xf numFmtId="0" fontId="4" fillId="4" borderId="0" xfId="0" applyFont="1" applyFill="1" applyAlignment="1">
      <alignment horizontal="left" vertical="top"/>
    </xf>
    <xf numFmtId="0" fontId="6" fillId="4" borderId="0" xfId="0" applyFont="1" applyFill="1" applyAlignment="1">
      <alignment horizontal="left" vertical="top"/>
    </xf>
    <xf numFmtId="3" fontId="6" fillId="4" borderId="0" xfId="0" applyNumberFormat="1" applyFont="1" applyFill="1" applyAlignment="1">
      <alignment vertical="top"/>
    </xf>
    <xf numFmtId="0" fontId="11" fillId="4" borderId="0" xfId="0" applyFont="1" applyFill="1" applyAlignment="1">
      <alignment horizontal="left" vertical="top"/>
    </xf>
    <xf numFmtId="0" fontId="13" fillId="2" borderId="1" xfId="3" applyFont="1" applyFill="1" applyBorder="1" applyAlignment="1" applyProtection="1">
      <alignment horizontal="center"/>
    </xf>
    <xf numFmtId="0" fontId="13" fillId="2" borderId="2" xfId="3" applyFont="1" applyFill="1" applyBorder="1" applyAlignment="1" applyProtection="1">
      <alignment horizontal="center"/>
    </xf>
    <xf numFmtId="0" fontId="13" fillId="2" borderId="3" xfId="3" applyFont="1" applyFill="1" applyBorder="1" applyAlignment="1" applyProtection="1">
      <alignment horizontal="center"/>
    </xf>
    <xf numFmtId="0" fontId="0" fillId="0" borderId="0" xfId="0" applyAlignment="1"/>
    <xf numFmtId="0" fontId="13" fillId="2" borderId="6" xfId="3" applyFont="1" applyFill="1" applyBorder="1" applyAlignment="1" applyProtection="1">
      <alignment horizontal="centerContinuous"/>
    </xf>
    <xf numFmtId="0" fontId="14" fillId="2" borderId="7" xfId="3" applyFont="1" applyFill="1" applyBorder="1" applyAlignment="1" applyProtection="1">
      <alignment horizontal="centerContinuous"/>
    </xf>
    <xf numFmtId="0" fontId="14" fillId="2" borderId="7" xfId="3" applyFont="1" applyFill="1" applyBorder="1" applyAlignment="1" applyProtection="1">
      <alignment horizontal="center"/>
    </xf>
    <xf numFmtId="0" fontId="14" fillId="2" borderId="8" xfId="3" applyFont="1" applyFill="1" applyBorder="1" applyAlignment="1" applyProtection="1">
      <alignment horizontal="centerContinuous"/>
    </xf>
    <xf numFmtId="0" fontId="14" fillId="5" borderId="0" xfId="3" applyFont="1" applyFill="1" applyProtection="1"/>
    <xf numFmtId="0" fontId="15" fillId="5" borderId="0" xfId="3" applyFont="1" applyFill="1" applyAlignment="1" applyProtection="1">
      <alignment horizontal="left"/>
    </xf>
    <xf numFmtId="0" fontId="14" fillId="5" borderId="0" xfId="3" applyFont="1" applyFill="1" applyAlignment="1" applyProtection="1">
      <alignment horizontal="center"/>
    </xf>
    <xf numFmtId="0" fontId="15" fillId="5" borderId="0" xfId="3" applyFont="1" applyFill="1" applyAlignment="1" applyProtection="1">
      <alignment horizontal="right"/>
    </xf>
    <xf numFmtId="0" fontId="14" fillId="5" borderId="0" xfId="3" applyFont="1" applyFill="1" applyAlignment="1" applyProtection="1">
      <alignment horizontal="right"/>
    </xf>
    <xf numFmtId="164" fontId="15" fillId="5" borderId="0" xfId="3" applyNumberFormat="1" applyFont="1" applyFill="1" applyAlignment="1" applyProtection="1">
      <alignment horizontal="left"/>
    </xf>
    <xf numFmtId="164" fontId="15" fillId="5" borderId="0" xfId="3" applyNumberFormat="1" applyFont="1" applyFill="1" applyAlignment="1" applyProtection="1">
      <alignment horizontal="center"/>
    </xf>
    <xf numFmtId="164" fontId="15" fillId="5" borderId="0" xfId="3" applyNumberFormat="1" applyFont="1" applyFill="1" applyAlignment="1" applyProtection="1">
      <alignment horizontal="right"/>
    </xf>
    <xf numFmtId="3" fontId="16" fillId="6" borderId="9" xfId="4" applyNumberFormat="1" applyFont="1" applyFill="1" applyBorder="1"/>
    <xf numFmtId="0" fontId="15" fillId="5" borderId="0" xfId="3" applyFont="1" applyFill="1" applyAlignment="1" applyProtection="1">
      <alignment horizontal="center"/>
    </xf>
    <xf numFmtId="38" fontId="17" fillId="5" borderId="0" xfId="3" applyNumberFormat="1" applyFont="1" applyFill="1" applyProtection="1"/>
    <xf numFmtId="38" fontId="17" fillId="5" borderId="9" xfId="3" applyNumberFormat="1" applyFont="1" applyFill="1" applyBorder="1" applyProtection="1"/>
    <xf numFmtId="0" fontId="15" fillId="5" borderId="0" xfId="3" applyFont="1" applyFill="1" applyProtection="1"/>
    <xf numFmtId="49" fontId="15" fillId="5" borderId="0" xfId="3" applyNumberFormat="1" applyFont="1" applyFill="1" applyAlignment="1" applyProtection="1">
      <alignment horizontal="center"/>
    </xf>
    <xf numFmtId="3" fontId="15" fillId="5" borderId="0" xfId="3" applyNumberFormat="1" applyFont="1" applyFill="1" applyAlignment="1" applyProtection="1">
      <alignment horizontal="center"/>
    </xf>
    <xf numFmtId="0" fontId="15" fillId="5" borderId="0" xfId="3" applyFont="1" applyFill="1" applyAlignment="1" applyProtection="1"/>
    <xf numFmtId="0" fontId="18" fillId="5" borderId="0" xfId="3" applyFont="1" applyFill="1" applyProtection="1"/>
    <xf numFmtId="49" fontId="18" fillId="5" borderId="0" xfId="3" applyNumberFormat="1" applyFont="1" applyFill="1" applyAlignment="1" applyProtection="1">
      <alignment horizontal="center"/>
    </xf>
    <xf numFmtId="0" fontId="18" fillId="5" borderId="0" xfId="3" applyFont="1" applyFill="1" applyAlignment="1" applyProtection="1">
      <alignment horizontal="right"/>
    </xf>
    <xf numFmtId="0" fontId="14" fillId="0" borderId="0" xfId="3" applyFont="1" applyAlignment="1" applyProtection="1">
      <alignment horizontal="right"/>
    </xf>
    <xf numFmtId="38" fontId="19" fillId="5" borderId="0" xfId="3" applyNumberFormat="1" applyFont="1" applyFill="1" applyProtection="1"/>
    <xf numFmtId="0" fontId="19" fillId="5" borderId="0" xfId="3" applyFont="1" applyFill="1" applyAlignment="1" applyProtection="1">
      <alignment horizontal="left"/>
    </xf>
    <xf numFmtId="0" fontId="19" fillId="5" borderId="0" xfId="3" applyFont="1" applyFill="1" applyAlignment="1" applyProtection="1">
      <alignment horizontal="center"/>
    </xf>
    <xf numFmtId="3" fontId="19" fillId="5" borderId="0" xfId="3" applyNumberFormat="1" applyFont="1" applyFill="1" applyAlignment="1" applyProtection="1">
      <alignment horizontal="right"/>
    </xf>
    <xf numFmtId="3" fontId="20" fillId="5" borderId="0" xfId="3" applyNumberFormat="1" applyFont="1" applyFill="1" applyAlignment="1" applyProtection="1">
      <alignment horizontal="right"/>
    </xf>
    <xf numFmtId="3" fontId="15" fillId="5" borderId="7" xfId="3" applyNumberFormat="1" applyFont="1" applyFill="1" applyBorder="1" applyProtection="1"/>
    <xf numFmtId="0" fontId="2" fillId="5" borderId="0" xfId="3" applyFont="1" applyFill="1" applyAlignment="1" applyProtection="1">
      <alignment horizontal="right"/>
    </xf>
    <xf numFmtId="3" fontId="0" fillId="0" borderId="0" xfId="0" applyNumberFormat="1" applyAlignment="1"/>
    <xf numFmtId="0" fontId="21" fillId="5" borderId="0" xfId="3" applyFont="1" applyFill="1" applyAlignment="1" applyProtection="1">
      <alignment horizontal="right"/>
    </xf>
    <xf numFmtId="3" fontId="14" fillId="5" borderId="0" xfId="3" applyNumberFormat="1" applyFont="1" applyFill="1" applyAlignment="1" applyProtection="1">
      <alignment horizontal="right"/>
    </xf>
    <xf numFmtId="0" fontId="2" fillId="5" borderId="0" xfId="3" applyFont="1" applyFill="1" applyProtection="1"/>
    <xf numFmtId="0" fontId="1" fillId="0" borderId="0" xfId="0" applyFont="1" applyAlignment="1"/>
    <xf numFmtId="0" fontId="22" fillId="0" borderId="0" xfId="0" applyFont="1" applyAlignment="1"/>
    <xf numFmtId="4" fontId="21" fillId="6" borderId="0" xfId="0" applyNumberFormat="1" applyFont="1" applyFill="1" applyBorder="1" applyAlignment="1" applyProtection="1">
      <protection locked="0"/>
    </xf>
    <xf numFmtId="0" fontId="24" fillId="5" borderId="0" xfId="4" applyFont="1" applyFill="1" applyBorder="1" applyAlignment="1" applyProtection="1">
      <alignment horizontal="center"/>
      <protection locked="0"/>
    </xf>
    <xf numFmtId="0" fontId="24" fillId="0" borderId="0" xfId="4" applyFont="1" applyAlignment="1"/>
    <xf numFmtId="4" fontId="24" fillId="6" borderId="0" xfId="4" applyNumberFormat="1" applyFont="1" applyFill="1" applyBorder="1" applyAlignment="1" applyProtection="1">
      <alignment horizontal="center"/>
    </xf>
    <xf numFmtId="4" fontId="23" fillId="6" borderId="0" xfId="4" applyNumberFormat="1" applyFont="1" applyFill="1" applyBorder="1" applyProtection="1"/>
    <xf numFmtId="3" fontId="24" fillId="6" borderId="0" xfId="4" applyNumberFormat="1" applyFont="1" applyFill="1" applyBorder="1" applyAlignment="1" applyProtection="1">
      <alignment horizontal="center"/>
    </xf>
    <xf numFmtId="4" fontId="26" fillId="7" borderId="0" xfId="4" applyNumberFormat="1" applyFont="1" applyFill="1" applyBorder="1"/>
    <xf numFmtId="0" fontId="10" fillId="4" borderId="0" xfId="0" applyFont="1" applyFill="1" applyAlignment="1">
      <alignment horizontal="center" vertical="top" wrapText="1" readingOrder="1"/>
    </xf>
    <xf numFmtId="0" fontId="6" fillId="4" borderId="0" xfId="0" applyFont="1" applyFill="1" applyAlignment="1">
      <alignment horizontal="center" vertical="top" wrapText="1" readingOrder="1"/>
    </xf>
    <xf numFmtId="0" fontId="10" fillId="4" borderId="0" xfId="0" applyFont="1" applyFill="1" applyAlignment="1">
      <alignment horizontal="center" vertical="top"/>
    </xf>
    <xf numFmtId="0" fontId="3" fillId="2" borderId="4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4" fillId="4" borderId="0" xfId="0" applyFont="1" applyFill="1" applyAlignment="1">
      <alignment horizontal="center" vertical="top" wrapText="1" readingOrder="1"/>
    </xf>
    <xf numFmtId="0" fontId="12" fillId="4" borderId="0" xfId="0" applyFont="1" applyFill="1" applyAlignment="1">
      <alignment horizontal="left" vertical="top" wrapText="1" readingOrder="1"/>
    </xf>
    <xf numFmtId="0" fontId="24" fillId="7" borderId="0" xfId="4" applyFont="1" applyFill="1" applyAlignment="1">
      <alignment horizontal="center"/>
    </xf>
    <xf numFmtId="0" fontId="25" fillId="4" borderId="0" xfId="0" applyFont="1" applyFill="1" applyAlignment="1">
      <alignment horizontal="center" vertical="top" wrapText="1" readingOrder="1"/>
    </xf>
    <xf numFmtId="4" fontId="21" fillId="6" borderId="0" xfId="0" applyNumberFormat="1" applyFont="1" applyFill="1" applyBorder="1" applyAlignment="1" applyProtection="1">
      <alignment horizontal="center"/>
      <protection locked="0"/>
    </xf>
    <xf numFmtId="0" fontId="23" fillId="5" borderId="0" xfId="4" applyFont="1" applyFill="1" applyBorder="1" applyAlignment="1" applyProtection="1">
      <alignment horizontal="center"/>
      <protection locked="0"/>
    </xf>
    <xf numFmtId="0" fontId="24" fillId="5" borderId="0" xfId="4" applyFont="1" applyFill="1" applyBorder="1" applyAlignment="1" applyProtection="1">
      <alignment horizontal="center"/>
      <protection locked="0"/>
    </xf>
    <xf numFmtId="0" fontId="13" fillId="2" borderId="4" xfId="3" applyFont="1" applyFill="1" applyBorder="1" applyAlignment="1" applyProtection="1">
      <alignment horizontal="center"/>
    </xf>
    <xf numFmtId="0" fontId="14" fillId="0" borderId="0" xfId="3" applyFont="1" applyAlignment="1">
      <alignment horizontal="center"/>
    </xf>
    <xf numFmtId="0" fontId="14" fillId="0" borderId="5" xfId="3" applyFont="1" applyBorder="1" applyAlignment="1">
      <alignment horizontal="center"/>
    </xf>
    <xf numFmtId="0" fontId="23" fillId="7" borderId="0" xfId="4" applyFont="1" applyFill="1" applyAlignment="1">
      <alignment horizontal="center"/>
    </xf>
  </cellXfs>
  <cellStyles count="5">
    <cellStyle name="Normal" xfId="0" builtinId="0"/>
    <cellStyle name="Normal 4 10 10" xfId="2"/>
    <cellStyle name="Normal 4 10 2" xfId="4"/>
    <cellStyle name="Normal 4 231" xfId="1"/>
    <cellStyle name="Normal 5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ardo/OneDrive%20-%20sdis.gov.co/MIS%20DOCUMENTOS/2019-MOVIMIENTO%20CONTABLE/BALANCES-2019/PUBLICACION-2019/MAYO-2019-SITUACION%20FINANCIER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ardo/Documents/MIS%20DOCUMENTOS/2014-MOVIM%20CONTABILIDAD%20AREAS/MOVIM-BALANCES-2014/BALANCES-2014/DICIEMBRE-2014/MATRIZ%20DICIEMBRE-2015-REFORM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C FINANC-MAYO"/>
      <sheetName val="ESF+LISTO"/>
      <sheetName val="estad result mayo-19"/>
      <sheetName val="listo"/>
      <sheetName val="Hoja1"/>
      <sheetName val="PATRIM LISTO"/>
    </sheetNames>
    <sheetDataSet>
      <sheetData sheetId="0"/>
      <sheetData sheetId="1"/>
      <sheetData sheetId="2"/>
      <sheetData sheetId="3">
        <row r="58">
          <cell r="E58">
            <v>29958347558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"/>
      <sheetName val="CGN-2005-002"/>
      <sheetName val="BGENERAL2"/>
      <sheetName val="ACTIVIDAD2"/>
      <sheetName val="ESTCAMBIO"/>
      <sheetName val="CONCILIACIÓN LITIGIOS"/>
      <sheetName val="NOTAS ESPECIFICAS"/>
      <sheetName val="NOTAS   GENERALES"/>
    </sheetNames>
    <sheetDataSet>
      <sheetData sheetId="0" refreshError="1">
        <row r="3">
          <cell r="B3" t="str">
            <v>SECRETARIA DISTRITAL DE INTEGRACION SOCIAL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130"/>
  <sheetViews>
    <sheetView tabSelected="1" workbookViewId="0">
      <selection activeCell="A3" sqref="A3:H3"/>
    </sheetView>
  </sheetViews>
  <sheetFormatPr baseColWidth="10" defaultRowHeight="12.75" x14ac:dyDescent="0.2"/>
  <cols>
    <col min="1" max="1" width="8.42578125" customWidth="1"/>
    <col min="2" max="2" width="6" customWidth="1"/>
    <col min="3" max="3" width="33.28515625" customWidth="1"/>
    <col min="4" max="4" width="3.28515625" customWidth="1"/>
    <col min="5" max="5" width="19.28515625" customWidth="1"/>
    <col min="6" max="6" width="4.42578125" customWidth="1"/>
    <col min="7" max="7" width="19.42578125" style="47" customWidth="1"/>
    <col min="9" max="9" width="16.5703125" customWidth="1"/>
    <col min="10" max="10" width="13.28515625" bestFit="1" customWidth="1"/>
    <col min="257" max="257" width="8.42578125" customWidth="1"/>
    <col min="258" max="258" width="6" customWidth="1"/>
    <col min="259" max="259" width="33.28515625" customWidth="1"/>
    <col min="260" max="260" width="3.28515625" customWidth="1"/>
    <col min="261" max="261" width="19.28515625" customWidth="1"/>
    <col min="262" max="262" width="4.42578125" customWidth="1"/>
    <col min="263" max="263" width="19.42578125" customWidth="1"/>
    <col min="265" max="265" width="16.5703125" customWidth="1"/>
    <col min="266" max="266" width="13.28515625" bestFit="1" customWidth="1"/>
    <col min="513" max="513" width="8.42578125" customWidth="1"/>
    <col min="514" max="514" width="6" customWidth="1"/>
    <col min="515" max="515" width="33.28515625" customWidth="1"/>
    <col min="516" max="516" width="3.28515625" customWidth="1"/>
    <col min="517" max="517" width="19.28515625" customWidth="1"/>
    <col min="518" max="518" width="4.42578125" customWidth="1"/>
    <col min="519" max="519" width="19.42578125" customWidth="1"/>
    <col min="521" max="521" width="16.5703125" customWidth="1"/>
    <col min="522" max="522" width="13.28515625" bestFit="1" customWidth="1"/>
    <col min="769" max="769" width="8.42578125" customWidth="1"/>
    <col min="770" max="770" width="6" customWidth="1"/>
    <col min="771" max="771" width="33.28515625" customWidth="1"/>
    <col min="772" max="772" width="3.28515625" customWidth="1"/>
    <col min="773" max="773" width="19.28515625" customWidth="1"/>
    <col min="774" max="774" width="4.42578125" customWidth="1"/>
    <col min="775" max="775" width="19.42578125" customWidth="1"/>
    <col min="777" max="777" width="16.5703125" customWidth="1"/>
    <col min="778" max="778" width="13.28515625" bestFit="1" customWidth="1"/>
    <col min="1025" max="1025" width="8.42578125" customWidth="1"/>
    <col min="1026" max="1026" width="6" customWidth="1"/>
    <col min="1027" max="1027" width="33.28515625" customWidth="1"/>
    <col min="1028" max="1028" width="3.28515625" customWidth="1"/>
    <col min="1029" max="1029" width="19.28515625" customWidth="1"/>
    <col min="1030" max="1030" width="4.42578125" customWidth="1"/>
    <col min="1031" max="1031" width="19.42578125" customWidth="1"/>
    <col min="1033" max="1033" width="16.5703125" customWidth="1"/>
    <col min="1034" max="1034" width="13.28515625" bestFit="1" customWidth="1"/>
    <col min="1281" max="1281" width="8.42578125" customWidth="1"/>
    <col min="1282" max="1282" width="6" customWidth="1"/>
    <col min="1283" max="1283" width="33.28515625" customWidth="1"/>
    <col min="1284" max="1284" width="3.28515625" customWidth="1"/>
    <col min="1285" max="1285" width="19.28515625" customWidth="1"/>
    <col min="1286" max="1286" width="4.42578125" customWidth="1"/>
    <col min="1287" max="1287" width="19.42578125" customWidth="1"/>
    <col min="1289" max="1289" width="16.5703125" customWidth="1"/>
    <col min="1290" max="1290" width="13.28515625" bestFit="1" customWidth="1"/>
    <col min="1537" max="1537" width="8.42578125" customWidth="1"/>
    <col min="1538" max="1538" width="6" customWidth="1"/>
    <col min="1539" max="1539" width="33.28515625" customWidth="1"/>
    <col min="1540" max="1540" width="3.28515625" customWidth="1"/>
    <col min="1541" max="1541" width="19.28515625" customWidth="1"/>
    <col min="1542" max="1542" width="4.42578125" customWidth="1"/>
    <col min="1543" max="1543" width="19.42578125" customWidth="1"/>
    <col min="1545" max="1545" width="16.5703125" customWidth="1"/>
    <col min="1546" max="1546" width="13.28515625" bestFit="1" customWidth="1"/>
    <col min="1793" max="1793" width="8.42578125" customWidth="1"/>
    <col min="1794" max="1794" width="6" customWidth="1"/>
    <col min="1795" max="1795" width="33.28515625" customWidth="1"/>
    <col min="1796" max="1796" width="3.28515625" customWidth="1"/>
    <col min="1797" max="1797" width="19.28515625" customWidth="1"/>
    <col min="1798" max="1798" width="4.42578125" customWidth="1"/>
    <col min="1799" max="1799" width="19.42578125" customWidth="1"/>
    <col min="1801" max="1801" width="16.5703125" customWidth="1"/>
    <col min="1802" max="1802" width="13.28515625" bestFit="1" customWidth="1"/>
    <col min="2049" max="2049" width="8.42578125" customWidth="1"/>
    <col min="2050" max="2050" width="6" customWidth="1"/>
    <col min="2051" max="2051" width="33.28515625" customWidth="1"/>
    <col min="2052" max="2052" width="3.28515625" customWidth="1"/>
    <col min="2053" max="2053" width="19.28515625" customWidth="1"/>
    <col min="2054" max="2054" width="4.42578125" customWidth="1"/>
    <col min="2055" max="2055" width="19.42578125" customWidth="1"/>
    <col min="2057" max="2057" width="16.5703125" customWidth="1"/>
    <col min="2058" max="2058" width="13.28515625" bestFit="1" customWidth="1"/>
    <col min="2305" max="2305" width="8.42578125" customWidth="1"/>
    <col min="2306" max="2306" width="6" customWidth="1"/>
    <col min="2307" max="2307" width="33.28515625" customWidth="1"/>
    <col min="2308" max="2308" width="3.28515625" customWidth="1"/>
    <col min="2309" max="2309" width="19.28515625" customWidth="1"/>
    <col min="2310" max="2310" width="4.42578125" customWidth="1"/>
    <col min="2311" max="2311" width="19.42578125" customWidth="1"/>
    <col min="2313" max="2313" width="16.5703125" customWidth="1"/>
    <col min="2314" max="2314" width="13.28515625" bestFit="1" customWidth="1"/>
    <col min="2561" max="2561" width="8.42578125" customWidth="1"/>
    <col min="2562" max="2562" width="6" customWidth="1"/>
    <col min="2563" max="2563" width="33.28515625" customWidth="1"/>
    <col min="2564" max="2564" width="3.28515625" customWidth="1"/>
    <col min="2565" max="2565" width="19.28515625" customWidth="1"/>
    <col min="2566" max="2566" width="4.42578125" customWidth="1"/>
    <col min="2567" max="2567" width="19.42578125" customWidth="1"/>
    <col min="2569" max="2569" width="16.5703125" customWidth="1"/>
    <col min="2570" max="2570" width="13.28515625" bestFit="1" customWidth="1"/>
    <col min="2817" max="2817" width="8.42578125" customWidth="1"/>
    <col min="2818" max="2818" width="6" customWidth="1"/>
    <col min="2819" max="2819" width="33.28515625" customWidth="1"/>
    <col min="2820" max="2820" width="3.28515625" customWidth="1"/>
    <col min="2821" max="2821" width="19.28515625" customWidth="1"/>
    <col min="2822" max="2822" width="4.42578125" customWidth="1"/>
    <col min="2823" max="2823" width="19.42578125" customWidth="1"/>
    <col min="2825" max="2825" width="16.5703125" customWidth="1"/>
    <col min="2826" max="2826" width="13.28515625" bestFit="1" customWidth="1"/>
    <col min="3073" max="3073" width="8.42578125" customWidth="1"/>
    <col min="3074" max="3074" width="6" customWidth="1"/>
    <col min="3075" max="3075" width="33.28515625" customWidth="1"/>
    <col min="3076" max="3076" width="3.28515625" customWidth="1"/>
    <col min="3077" max="3077" width="19.28515625" customWidth="1"/>
    <col min="3078" max="3078" width="4.42578125" customWidth="1"/>
    <col min="3079" max="3079" width="19.42578125" customWidth="1"/>
    <col min="3081" max="3081" width="16.5703125" customWidth="1"/>
    <col min="3082" max="3082" width="13.28515625" bestFit="1" customWidth="1"/>
    <col min="3329" max="3329" width="8.42578125" customWidth="1"/>
    <col min="3330" max="3330" width="6" customWidth="1"/>
    <col min="3331" max="3331" width="33.28515625" customWidth="1"/>
    <col min="3332" max="3332" width="3.28515625" customWidth="1"/>
    <col min="3333" max="3333" width="19.28515625" customWidth="1"/>
    <col min="3334" max="3334" width="4.42578125" customWidth="1"/>
    <col min="3335" max="3335" width="19.42578125" customWidth="1"/>
    <col min="3337" max="3337" width="16.5703125" customWidth="1"/>
    <col min="3338" max="3338" width="13.28515625" bestFit="1" customWidth="1"/>
    <col min="3585" max="3585" width="8.42578125" customWidth="1"/>
    <col min="3586" max="3586" width="6" customWidth="1"/>
    <col min="3587" max="3587" width="33.28515625" customWidth="1"/>
    <col min="3588" max="3588" width="3.28515625" customWidth="1"/>
    <col min="3589" max="3589" width="19.28515625" customWidth="1"/>
    <col min="3590" max="3590" width="4.42578125" customWidth="1"/>
    <col min="3591" max="3591" width="19.42578125" customWidth="1"/>
    <col min="3593" max="3593" width="16.5703125" customWidth="1"/>
    <col min="3594" max="3594" width="13.28515625" bestFit="1" customWidth="1"/>
    <col min="3841" max="3841" width="8.42578125" customWidth="1"/>
    <col min="3842" max="3842" width="6" customWidth="1"/>
    <col min="3843" max="3843" width="33.28515625" customWidth="1"/>
    <col min="3844" max="3844" width="3.28515625" customWidth="1"/>
    <col min="3845" max="3845" width="19.28515625" customWidth="1"/>
    <col min="3846" max="3846" width="4.42578125" customWidth="1"/>
    <col min="3847" max="3847" width="19.42578125" customWidth="1"/>
    <col min="3849" max="3849" width="16.5703125" customWidth="1"/>
    <col min="3850" max="3850" width="13.28515625" bestFit="1" customWidth="1"/>
    <col min="4097" max="4097" width="8.42578125" customWidth="1"/>
    <col min="4098" max="4098" width="6" customWidth="1"/>
    <col min="4099" max="4099" width="33.28515625" customWidth="1"/>
    <col min="4100" max="4100" width="3.28515625" customWidth="1"/>
    <col min="4101" max="4101" width="19.28515625" customWidth="1"/>
    <col min="4102" max="4102" width="4.42578125" customWidth="1"/>
    <col min="4103" max="4103" width="19.42578125" customWidth="1"/>
    <col min="4105" max="4105" width="16.5703125" customWidth="1"/>
    <col min="4106" max="4106" width="13.28515625" bestFit="1" customWidth="1"/>
    <col min="4353" max="4353" width="8.42578125" customWidth="1"/>
    <col min="4354" max="4354" width="6" customWidth="1"/>
    <col min="4355" max="4355" width="33.28515625" customWidth="1"/>
    <col min="4356" max="4356" width="3.28515625" customWidth="1"/>
    <col min="4357" max="4357" width="19.28515625" customWidth="1"/>
    <col min="4358" max="4358" width="4.42578125" customWidth="1"/>
    <col min="4359" max="4359" width="19.42578125" customWidth="1"/>
    <col min="4361" max="4361" width="16.5703125" customWidth="1"/>
    <col min="4362" max="4362" width="13.28515625" bestFit="1" customWidth="1"/>
    <col min="4609" max="4609" width="8.42578125" customWidth="1"/>
    <col min="4610" max="4610" width="6" customWidth="1"/>
    <col min="4611" max="4611" width="33.28515625" customWidth="1"/>
    <col min="4612" max="4612" width="3.28515625" customWidth="1"/>
    <col min="4613" max="4613" width="19.28515625" customWidth="1"/>
    <col min="4614" max="4614" width="4.42578125" customWidth="1"/>
    <col min="4615" max="4615" width="19.42578125" customWidth="1"/>
    <col min="4617" max="4617" width="16.5703125" customWidth="1"/>
    <col min="4618" max="4618" width="13.28515625" bestFit="1" customWidth="1"/>
    <col min="4865" max="4865" width="8.42578125" customWidth="1"/>
    <col min="4866" max="4866" width="6" customWidth="1"/>
    <col min="4867" max="4867" width="33.28515625" customWidth="1"/>
    <col min="4868" max="4868" width="3.28515625" customWidth="1"/>
    <col min="4869" max="4869" width="19.28515625" customWidth="1"/>
    <col min="4870" max="4870" width="4.42578125" customWidth="1"/>
    <col min="4871" max="4871" width="19.42578125" customWidth="1"/>
    <col min="4873" max="4873" width="16.5703125" customWidth="1"/>
    <col min="4874" max="4874" width="13.28515625" bestFit="1" customWidth="1"/>
    <col min="5121" max="5121" width="8.42578125" customWidth="1"/>
    <col min="5122" max="5122" width="6" customWidth="1"/>
    <col min="5123" max="5123" width="33.28515625" customWidth="1"/>
    <col min="5124" max="5124" width="3.28515625" customWidth="1"/>
    <col min="5125" max="5125" width="19.28515625" customWidth="1"/>
    <col min="5126" max="5126" width="4.42578125" customWidth="1"/>
    <col min="5127" max="5127" width="19.42578125" customWidth="1"/>
    <col min="5129" max="5129" width="16.5703125" customWidth="1"/>
    <col min="5130" max="5130" width="13.28515625" bestFit="1" customWidth="1"/>
    <col min="5377" max="5377" width="8.42578125" customWidth="1"/>
    <col min="5378" max="5378" width="6" customWidth="1"/>
    <col min="5379" max="5379" width="33.28515625" customWidth="1"/>
    <col min="5380" max="5380" width="3.28515625" customWidth="1"/>
    <col min="5381" max="5381" width="19.28515625" customWidth="1"/>
    <col min="5382" max="5382" width="4.42578125" customWidth="1"/>
    <col min="5383" max="5383" width="19.42578125" customWidth="1"/>
    <col min="5385" max="5385" width="16.5703125" customWidth="1"/>
    <col min="5386" max="5386" width="13.28515625" bestFit="1" customWidth="1"/>
    <col min="5633" max="5633" width="8.42578125" customWidth="1"/>
    <col min="5634" max="5634" width="6" customWidth="1"/>
    <col min="5635" max="5635" width="33.28515625" customWidth="1"/>
    <col min="5636" max="5636" width="3.28515625" customWidth="1"/>
    <col min="5637" max="5637" width="19.28515625" customWidth="1"/>
    <col min="5638" max="5638" width="4.42578125" customWidth="1"/>
    <col min="5639" max="5639" width="19.42578125" customWidth="1"/>
    <col min="5641" max="5641" width="16.5703125" customWidth="1"/>
    <col min="5642" max="5642" width="13.28515625" bestFit="1" customWidth="1"/>
    <col min="5889" max="5889" width="8.42578125" customWidth="1"/>
    <col min="5890" max="5890" width="6" customWidth="1"/>
    <col min="5891" max="5891" width="33.28515625" customWidth="1"/>
    <col min="5892" max="5892" width="3.28515625" customWidth="1"/>
    <col min="5893" max="5893" width="19.28515625" customWidth="1"/>
    <col min="5894" max="5894" width="4.42578125" customWidth="1"/>
    <col min="5895" max="5895" width="19.42578125" customWidth="1"/>
    <col min="5897" max="5897" width="16.5703125" customWidth="1"/>
    <col min="5898" max="5898" width="13.28515625" bestFit="1" customWidth="1"/>
    <col min="6145" max="6145" width="8.42578125" customWidth="1"/>
    <col min="6146" max="6146" width="6" customWidth="1"/>
    <col min="6147" max="6147" width="33.28515625" customWidth="1"/>
    <col min="6148" max="6148" width="3.28515625" customWidth="1"/>
    <col min="6149" max="6149" width="19.28515625" customWidth="1"/>
    <col min="6150" max="6150" width="4.42578125" customWidth="1"/>
    <col min="6151" max="6151" width="19.42578125" customWidth="1"/>
    <col min="6153" max="6153" width="16.5703125" customWidth="1"/>
    <col min="6154" max="6154" width="13.28515625" bestFit="1" customWidth="1"/>
    <col min="6401" max="6401" width="8.42578125" customWidth="1"/>
    <col min="6402" max="6402" width="6" customWidth="1"/>
    <col min="6403" max="6403" width="33.28515625" customWidth="1"/>
    <col min="6404" max="6404" width="3.28515625" customWidth="1"/>
    <col min="6405" max="6405" width="19.28515625" customWidth="1"/>
    <col min="6406" max="6406" width="4.42578125" customWidth="1"/>
    <col min="6407" max="6407" width="19.42578125" customWidth="1"/>
    <col min="6409" max="6409" width="16.5703125" customWidth="1"/>
    <col min="6410" max="6410" width="13.28515625" bestFit="1" customWidth="1"/>
    <col min="6657" max="6657" width="8.42578125" customWidth="1"/>
    <col min="6658" max="6658" width="6" customWidth="1"/>
    <col min="6659" max="6659" width="33.28515625" customWidth="1"/>
    <col min="6660" max="6660" width="3.28515625" customWidth="1"/>
    <col min="6661" max="6661" width="19.28515625" customWidth="1"/>
    <col min="6662" max="6662" width="4.42578125" customWidth="1"/>
    <col min="6663" max="6663" width="19.42578125" customWidth="1"/>
    <col min="6665" max="6665" width="16.5703125" customWidth="1"/>
    <col min="6666" max="6666" width="13.28515625" bestFit="1" customWidth="1"/>
    <col min="6913" max="6913" width="8.42578125" customWidth="1"/>
    <col min="6914" max="6914" width="6" customWidth="1"/>
    <col min="6915" max="6915" width="33.28515625" customWidth="1"/>
    <col min="6916" max="6916" width="3.28515625" customWidth="1"/>
    <col min="6917" max="6917" width="19.28515625" customWidth="1"/>
    <col min="6918" max="6918" width="4.42578125" customWidth="1"/>
    <col min="6919" max="6919" width="19.42578125" customWidth="1"/>
    <col min="6921" max="6921" width="16.5703125" customWidth="1"/>
    <col min="6922" max="6922" width="13.28515625" bestFit="1" customWidth="1"/>
    <col min="7169" max="7169" width="8.42578125" customWidth="1"/>
    <col min="7170" max="7170" width="6" customWidth="1"/>
    <col min="7171" max="7171" width="33.28515625" customWidth="1"/>
    <col min="7172" max="7172" width="3.28515625" customWidth="1"/>
    <col min="7173" max="7173" width="19.28515625" customWidth="1"/>
    <col min="7174" max="7174" width="4.42578125" customWidth="1"/>
    <col min="7175" max="7175" width="19.42578125" customWidth="1"/>
    <col min="7177" max="7177" width="16.5703125" customWidth="1"/>
    <col min="7178" max="7178" width="13.28515625" bestFit="1" customWidth="1"/>
    <col min="7425" max="7425" width="8.42578125" customWidth="1"/>
    <col min="7426" max="7426" width="6" customWidth="1"/>
    <col min="7427" max="7427" width="33.28515625" customWidth="1"/>
    <col min="7428" max="7428" width="3.28515625" customWidth="1"/>
    <col min="7429" max="7429" width="19.28515625" customWidth="1"/>
    <col min="7430" max="7430" width="4.42578125" customWidth="1"/>
    <col min="7431" max="7431" width="19.42578125" customWidth="1"/>
    <col min="7433" max="7433" width="16.5703125" customWidth="1"/>
    <col min="7434" max="7434" width="13.28515625" bestFit="1" customWidth="1"/>
    <col min="7681" max="7681" width="8.42578125" customWidth="1"/>
    <col min="7682" max="7682" width="6" customWidth="1"/>
    <col min="7683" max="7683" width="33.28515625" customWidth="1"/>
    <col min="7684" max="7684" width="3.28515625" customWidth="1"/>
    <col min="7685" max="7685" width="19.28515625" customWidth="1"/>
    <col min="7686" max="7686" width="4.42578125" customWidth="1"/>
    <col min="7687" max="7687" width="19.42578125" customWidth="1"/>
    <col min="7689" max="7689" width="16.5703125" customWidth="1"/>
    <col min="7690" max="7690" width="13.28515625" bestFit="1" customWidth="1"/>
    <col min="7937" max="7937" width="8.42578125" customWidth="1"/>
    <col min="7938" max="7938" width="6" customWidth="1"/>
    <col min="7939" max="7939" width="33.28515625" customWidth="1"/>
    <col min="7940" max="7940" width="3.28515625" customWidth="1"/>
    <col min="7941" max="7941" width="19.28515625" customWidth="1"/>
    <col min="7942" max="7942" width="4.42578125" customWidth="1"/>
    <col min="7943" max="7943" width="19.42578125" customWidth="1"/>
    <col min="7945" max="7945" width="16.5703125" customWidth="1"/>
    <col min="7946" max="7946" width="13.28515625" bestFit="1" customWidth="1"/>
    <col min="8193" max="8193" width="8.42578125" customWidth="1"/>
    <col min="8194" max="8194" width="6" customWidth="1"/>
    <col min="8195" max="8195" width="33.28515625" customWidth="1"/>
    <col min="8196" max="8196" width="3.28515625" customWidth="1"/>
    <col min="8197" max="8197" width="19.28515625" customWidth="1"/>
    <col min="8198" max="8198" width="4.42578125" customWidth="1"/>
    <col min="8199" max="8199" width="19.42578125" customWidth="1"/>
    <col min="8201" max="8201" width="16.5703125" customWidth="1"/>
    <col min="8202" max="8202" width="13.28515625" bestFit="1" customWidth="1"/>
    <col min="8449" max="8449" width="8.42578125" customWidth="1"/>
    <col min="8450" max="8450" width="6" customWidth="1"/>
    <col min="8451" max="8451" width="33.28515625" customWidth="1"/>
    <col min="8452" max="8452" width="3.28515625" customWidth="1"/>
    <col min="8453" max="8453" width="19.28515625" customWidth="1"/>
    <col min="8454" max="8454" width="4.42578125" customWidth="1"/>
    <col min="8455" max="8455" width="19.42578125" customWidth="1"/>
    <col min="8457" max="8457" width="16.5703125" customWidth="1"/>
    <col min="8458" max="8458" width="13.28515625" bestFit="1" customWidth="1"/>
    <col min="8705" max="8705" width="8.42578125" customWidth="1"/>
    <col min="8706" max="8706" width="6" customWidth="1"/>
    <col min="8707" max="8707" width="33.28515625" customWidth="1"/>
    <col min="8708" max="8708" width="3.28515625" customWidth="1"/>
    <col min="8709" max="8709" width="19.28515625" customWidth="1"/>
    <col min="8710" max="8710" width="4.42578125" customWidth="1"/>
    <col min="8711" max="8711" width="19.42578125" customWidth="1"/>
    <col min="8713" max="8713" width="16.5703125" customWidth="1"/>
    <col min="8714" max="8714" width="13.28515625" bestFit="1" customWidth="1"/>
    <col min="8961" max="8961" width="8.42578125" customWidth="1"/>
    <col min="8962" max="8962" width="6" customWidth="1"/>
    <col min="8963" max="8963" width="33.28515625" customWidth="1"/>
    <col min="8964" max="8964" width="3.28515625" customWidth="1"/>
    <col min="8965" max="8965" width="19.28515625" customWidth="1"/>
    <col min="8966" max="8966" width="4.42578125" customWidth="1"/>
    <col min="8967" max="8967" width="19.42578125" customWidth="1"/>
    <col min="8969" max="8969" width="16.5703125" customWidth="1"/>
    <col min="8970" max="8970" width="13.28515625" bestFit="1" customWidth="1"/>
    <col min="9217" max="9217" width="8.42578125" customWidth="1"/>
    <col min="9218" max="9218" width="6" customWidth="1"/>
    <col min="9219" max="9219" width="33.28515625" customWidth="1"/>
    <col min="9220" max="9220" width="3.28515625" customWidth="1"/>
    <col min="9221" max="9221" width="19.28515625" customWidth="1"/>
    <col min="9222" max="9222" width="4.42578125" customWidth="1"/>
    <col min="9223" max="9223" width="19.42578125" customWidth="1"/>
    <col min="9225" max="9225" width="16.5703125" customWidth="1"/>
    <col min="9226" max="9226" width="13.28515625" bestFit="1" customWidth="1"/>
    <col min="9473" max="9473" width="8.42578125" customWidth="1"/>
    <col min="9474" max="9474" width="6" customWidth="1"/>
    <col min="9475" max="9475" width="33.28515625" customWidth="1"/>
    <col min="9476" max="9476" width="3.28515625" customWidth="1"/>
    <col min="9477" max="9477" width="19.28515625" customWidth="1"/>
    <col min="9478" max="9478" width="4.42578125" customWidth="1"/>
    <col min="9479" max="9479" width="19.42578125" customWidth="1"/>
    <col min="9481" max="9481" width="16.5703125" customWidth="1"/>
    <col min="9482" max="9482" width="13.28515625" bestFit="1" customWidth="1"/>
    <col min="9729" max="9729" width="8.42578125" customWidth="1"/>
    <col min="9730" max="9730" width="6" customWidth="1"/>
    <col min="9731" max="9731" width="33.28515625" customWidth="1"/>
    <col min="9732" max="9732" width="3.28515625" customWidth="1"/>
    <col min="9733" max="9733" width="19.28515625" customWidth="1"/>
    <col min="9734" max="9734" width="4.42578125" customWidth="1"/>
    <col min="9735" max="9735" width="19.42578125" customWidth="1"/>
    <col min="9737" max="9737" width="16.5703125" customWidth="1"/>
    <col min="9738" max="9738" width="13.28515625" bestFit="1" customWidth="1"/>
    <col min="9985" max="9985" width="8.42578125" customWidth="1"/>
    <col min="9986" max="9986" width="6" customWidth="1"/>
    <col min="9987" max="9987" width="33.28515625" customWidth="1"/>
    <col min="9988" max="9988" width="3.28515625" customWidth="1"/>
    <col min="9989" max="9989" width="19.28515625" customWidth="1"/>
    <col min="9990" max="9990" width="4.42578125" customWidth="1"/>
    <col min="9991" max="9991" width="19.42578125" customWidth="1"/>
    <col min="9993" max="9993" width="16.5703125" customWidth="1"/>
    <col min="9994" max="9994" width="13.28515625" bestFit="1" customWidth="1"/>
    <col min="10241" max="10241" width="8.42578125" customWidth="1"/>
    <col min="10242" max="10242" width="6" customWidth="1"/>
    <col min="10243" max="10243" width="33.28515625" customWidth="1"/>
    <col min="10244" max="10244" width="3.28515625" customWidth="1"/>
    <col min="10245" max="10245" width="19.28515625" customWidth="1"/>
    <col min="10246" max="10246" width="4.42578125" customWidth="1"/>
    <col min="10247" max="10247" width="19.42578125" customWidth="1"/>
    <col min="10249" max="10249" width="16.5703125" customWidth="1"/>
    <col min="10250" max="10250" width="13.28515625" bestFit="1" customWidth="1"/>
    <col min="10497" max="10497" width="8.42578125" customWidth="1"/>
    <col min="10498" max="10498" width="6" customWidth="1"/>
    <col min="10499" max="10499" width="33.28515625" customWidth="1"/>
    <col min="10500" max="10500" width="3.28515625" customWidth="1"/>
    <col min="10501" max="10501" width="19.28515625" customWidth="1"/>
    <col min="10502" max="10502" width="4.42578125" customWidth="1"/>
    <col min="10503" max="10503" width="19.42578125" customWidth="1"/>
    <col min="10505" max="10505" width="16.5703125" customWidth="1"/>
    <col min="10506" max="10506" width="13.28515625" bestFit="1" customWidth="1"/>
    <col min="10753" max="10753" width="8.42578125" customWidth="1"/>
    <col min="10754" max="10754" width="6" customWidth="1"/>
    <col min="10755" max="10755" width="33.28515625" customWidth="1"/>
    <col min="10756" max="10756" width="3.28515625" customWidth="1"/>
    <col min="10757" max="10757" width="19.28515625" customWidth="1"/>
    <col min="10758" max="10758" width="4.42578125" customWidth="1"/>
    <col min="10759" max="10759" width="19.42578125" customWidth="1"/>
    <col min="10761" max="10761" width="16.5703125" customWidth="1"/>
    <col min="10762" max="10762" width="13.28515625" bestFit="1" customWidth="1"/>
    <col min="11009" max="11009" width="8.42578125" customWidth="1"/>
    <col min="11010" max="11010" width="6" customWidth="1"/>
    <col min="11011" max="11011" width="33.28515625" customWidth="1"/>
    <col min="11012" max="11012" width="3.28515625" customWidth="1"/>
    <col min="11013" max="11013" width="19.28515625" customWidth="1"/>
    <col min="11014" max="11014" width="4.42578125" customWidth="1"/>
    <col min="11015" max="11015" width="19.42578125" customWidth="1"/>
    <col min="11017" max="11017" width="16.5703125" customWidth="1"/>
    <col min="11018" max="11018" width="13.28515625" bestFit="1" customWidth="1"/>
    <col min="11265" max="11265" width="8.42578125" customWidth="1"/>
    <col min="11266" max="11266" width="6" customWidth="1"/>
    <col min="11267" max="11267" width="33.28515625" customWidth="1"/>
    <col min="11268" max="11268" width="3.28515625" customWidth="1"/>
    <col min="11269" max="11269" width="19.28515625" customWidth="1"/>
    <col min="11270" max="11270" width="4.42578125" customWidth="1"/>
    <col min="11271" max="11271" width="19.42578125" customWidth="1"/>
    <col min="11273" max="11273" width="16.5703125" customWidth="1"/>
    <col min="11274" max="11274" width="13.28515625" bestFit="1" customWidth="1"/>
    <col min="11521" max="11521" width="8.42578125" customWidth="1"/>
    <col min="11522" max="11522" width="6" customWidth="1"/>
    <col min="11523" max="11523" width="33.28515625" customWidth="1"/>
    <col min="11524" max="11524" width="3.28515625" customWidth="1"/>
    <col min="11525" max="11525" width="19.28515625" customWidth="1"/>
    <col min="11526" max="11526" width="4.42578125" customWidth="1"/>
    <col min="11527" max="11527" width="19.42578125" customWidth="1"/>
    <col min="11529" max="11529" width="16.5703125" customWidth="1"/>
    <col min="11530" max="11530" width="13.28515625" bestFit="1" customWidth="1"/>
    <col min="11777" max="11777" width="8.42578125" customWidth="1"/>
    <col min="11778" max="11778" width="6" customWidth="1"/>
    <col min="11779" max="11779" width="33.28515625" customWidth="1"/>
    <col min="11780" max="11780" width="3.28515625" customWidth="1"/>
    <col min="11781" max="11781" width="19.28515625" customWidth="1"/>
    <col min="11782" max="11782" width="4.42578125" customWidth="1"/>
    <col min="11783" max="11783" width="19.42578125" customWidth="1"/>
    <col min="11785" max="11785" width="16.5703125" customWidth="1"/>
    <col min="11786" max="11786" width="13.28515625" bestFit="1" customWidth="1"/>
    <col min="12033" max="12033" width="8.42578125" customWidth="1"/>
    <col min="12034" max="12034" width="6" customWidth="1"/>
    <col min="12035" max="12035" width="33.28515625" customWidth="1"/>
    <col min="12036" max="12036" width="3.28515625" customWidth="1"/>
    <col min="12037" max="12037" width="19.28515625" customWidth="1"/>
    <col min="12038" max="12038" width="4.42578125" customWidth="1"/>
    <col min="12039" max="12039" width="19.42578125" customWidth="1"/>
    <col min="12041" max="12041" width="16.5703125" customWidth="1"/>
    <col min="12042" max="12042" width="13.28515625" bestFit="1" customWidth="1"/>
    <col min="12289" max="12289" width="8.42578125" customWidth="1"/>
    <col min="12290" max="12290" width="6" customWidth="1"/>
    <col min="12291" max="12291" width="33.28515625" customWidth="1"/>
    <col min="12292" max="12292" width="3.28515625" customWidth="1"/>
    <col min="12293" max="12293" width="19.28515625" customWidth="1"/>
    <col min="12294" max="12294" width="4.42578125" customWidth="1"/>
    <col min="12295" max="12295" width="19.42578125" customWidth="1"/>
    <col min="12297" max="12297" width="16.5703125" customWidth="1"/>
    <col min="12298" max="12298" width="13.28515625" bestFit="1" customWidth="1"/>
    <col min="12545" max="12545" width="8.42578125" customWidth="1"/>
    <col min="12546" max="12546" width="6" customWidth="1"/>
    <col min="12547" max="12547" width="33.28515625" customWidth="1"/>
    <col min="12548" max="12548" width="3.28515625" customWidth="1"/>
    <col min="12549" max="12549" width="19.28515625" customWidth="1"/>
    <col min="12550" max="12550" width="4.42578125" customWidth="1"/>
    <col min="12551" max="12551" width="19.42578125" customWidth="1"/>
    <col min="12553" max="12553" width="16.5703125" customWidth="1"/>
    <col min="12554" max="12554" width="13.28515625" bestFit="1" customWidth="1"/>
    <col min="12801" max="12801" width="8.42578125" customWidth="1"/>
    <col min="12802" max="12802" width="6" customWidth="1"/>
    <col min="12803" max="12803" width="33.28515625" customWidth="1"/>
    <col min="12804" max="12804" width="3.28515625" customWidth="1"/>
    <col min="12805" max="12805" width="19.28515625" customWidth="1"/>
    <col min="12806" max="12806" width="4.42578125" customWidth="1"/>
    <col min="12807" max="12807" width="19.42578125" customWidth="1"/>
    <col min="12809" max="12809" width="16.5703125" customWidth="1"/>
    <col min="12810" max="12810" width="13.28515625" bestFit="1" customWidth="1"/>
    <col min="13057" max="13057" width="8.42578125" customWidth="1"/>
    <col min="13058" max="13058" width="6" customWidth="1"/>
    <col min="13059" max="13059" width="33.28515625" customWidth="1"/>
    <col min="13060" max="13060" width="3.28515625" customWidth="1"/>
    <col min="13061" max="13061" width="19.28515625" customWidth="1"/>
    <col min="13062" max="13062" width="4.42578125" customWidth="1"/>
    <col min="13063" max="13063" width="19.42578125" customWidth="1"/>
    <col min="13065" max="13065" width="16.5703125" customWidth="1"/>
    <col min="13066" max="13066" width="13.28515625" bestFit="1" customWidth="1"/>
    <col min="13313" max="13313" width="8.42578125" customWidth="1"/>
    <col min="13314" max="13314" width="6" customWidth="1"/>
    <col min="13315" max="13315" width="33.28515625" customWidth="1"/>
    <col min="13316" max="13316" width="3.28515625" customWidth="1"/>
    <col min="13317" max="13317" width="19.28515625" customWidth="1"/>
    <col min="13318" max="13318" width="4.42578125" customWidth="1"/>
    <col min="13319" max="13319" width="19.42578125" customWidth="1"/>
    <col min="13321" max="13321" width="16.5703125" customWidth="1"/>
    <col min="13322" max="13322" width="13.28515625" bestFit="1" customWidth="1"/>
    <col min="13569" max="13569" width="8.42578125" customWidth="1"/>
    <col min="13570" max="13570" width="6" customWidth="1"/>
    <col min="13571" max="13571" width="33.28515625" customWidth="1"/>
    <col min="13572" max="13572" width="3.28515625" customWidth="1"/>
    <col min="13573" max="13573" width="19.28515625" customWidth="1"/>
    <col min="13574" max="13574" width="4.42578125" customWidth="1"/>
    <col min="13575" max="13575" width="19.42578125" customWidth="1"/>
    <col min="13577" max="13577" width="16.5703125" customWidth="1"/>
    <col min="13578" max="13578" width="13.28515625" bestFit="1" customWidth="1"/>
    <col min="13825" max="13825" width="8.42578125" customWidth="1"/>
    <col min="13826" max="13826" width="6" customWidth="1"/>
    <col min="13827" max="13827" width="33.28515625" customWidth="1"/>
    <col min="13828" max="13828" width="3.28515625" customWidth="1"/>
    <col min="13829" max="13829" width="19.28515625" customWidth="1"/>
    <col min="13830" max="13830" width="4.42578125" customWidth="1"/>
    <col min="13831" max="13831" width="19.42578125" customWidth="1"/>
    <col min="13833" max="13833" width="16.5703125" customWidth="1"/>
    <col min="13834" max="13834" width="13.28515625" bestFit="1" customWidth="1"/>
    <col min="14081" max="14081" width="8.42578125" customWidth="1"/>
    <col min="14082" max="14082" width="6" customWidth="1"/>
    <col min="14083" max="14083" width="33.28515625" customWidth="1"/>
    <col min="14084" max="14084" width="3.28515625" customWidth="1"/>
    <col min="14085" max="14085" width="19.28515625" customWidth="1"/>
    <col min="14086" max="14086" width="4.42578125" customWidth="1"/>
    <col min="14087" max="14087" width="19.42578125" customWidth="1"/>
    <col min="14089" max="14089" width="16.5703125" customWidth="1"/>
    <col min="14090" max="14090" width="13.28515625" bestFit="1" customWidth="1"/>
    <col min="14337" max="14337" width="8.42578125" customWidth="1"/>
    <col min="14338" max="14338" width="6" customWidth="1"/>
    <col min="14339" max="14339" width="33.28515625" customWidth="1"/>
    <col min="14340" max="14340" width="3.28515625" customWidth="1"/>
    <col min="14341" max="14341" width="19.28515625" customWidth="1"/>
    <col min="14342" max="14342" width="4.42578125" customWidth="1"/>
    <col min="14343" max="14343" width="19.42578125" customWidth="1"/>
    <col min="14345" max="14345" width="16.5703125" customWidth="1"/>
    <col min="14346" max="14346" width="13.28515625" bestFit="1" customWidth="1"/>
    <col min="14593" max="14593" width="8.42578125" customWidth="1"/>
    <col min="14594" max="14594" width="6" customWidth="1"/>
    <col min="14595" max="14595" width="33.28515625" customWidth="1"/>
    <col min="14596" max="14596" width="3.28515625" customWidth="1"/>
    <col min="14597" max="14597" width="19.28515625" customWidth="1"/>
    <col min="14598" max="14598" width="4.42578125" customWidth="1"/>
    <col min="14599" max="14599" width="19.42578125" customWidth="1"/>
    <col min="14601" max="14601" width="16.5703125" customWidth="1"/>
    <col min="14602" max="14602" width="13.28515625" bestFit="1" customWidth="1"/>
    <col min="14849" max="14849" width="8.42578125" customWidth="1"/>
    <col min="14850" max="14850" width="6" customWidth="1"/>
    <col min="14851" max="14851" width="33.28515625" customWidth="1"/>
    <col min="14852" max="14852" width="3.28515625" customWidth="1"/>
    <col min="14853" max="14853" width="19.28515625" customWidth="1"/>
    <col min="14854" max="14854" width="4.42578125" customWidth="1"/>
    <col min="14855" max="14855" width="19.42578125" customWidth="1"/>
    <col min="14857" max="14857" width="16.5703125" customWidth="1"/>
    <col min="14858" max="14858" width="13.28515625" bestFit="1" customWidth="1"/>
    <col min="15105" max="15105" width="8.42578125" customWidth="1"/>
    <col min="15106" max="15106" width="6" customWidth="1"/>
    <col min="15107" max="15107" width="33.28515625" customWidth="1"/>
    <col min="15108" max="15108" width="3.28515625" customWidth="1"/>
    <col min="15109" max="15109" width="19.28515625" customWidth="1"/>
    <col min="15110" max="15110" width="4.42578125" customWidth="1"/>
    <col min="15111" max="15111" width="19.42578125" customWidth="1"/>
    <col min="15113" max="15113" width="16.5703125" customWidth="1"/>
    <col min="15114" max="15114" width="13.28515625" bestFit="1" customWidth="1"/>
    <col min="15361" max="15361" width="8.42578125" customWidth="1"/>
    <col min="15362" max="15362" width="6" customWidth="1"/>
    <col min="15363" max="15363" width="33.28515625" customWidth="1"/>
    <col min="15364" max="15364" width="3.28515625" customWidth="1"/>
    <col min="15365" max="15365" width="19.28515625" customWidth="1"/>
    <col min="15366" max="15366" width="4.42578125" customWidth="1"/>
    <col min="15367" max="15367" width="19.42578125" customWidth="1"/>
    <col min="15369" max="15369" width="16.5703125" customWidth="1"/>
    <col min="15370" max="15370" width="13.28515625" bestFit="1" customWidth="1"/>
    <col min="15617" max="15617" width="8.42578125" customWidth="1"/>
    <col min="15618" max="15618" width="6" customWidth="1"/>
    <col min="15619" max="15619" width="33.28515625" customWidth="1"/>
    <col min="15620" max="15620" width="3.28515625" customWidth="1"/>
    <col min="15621" max="15621" width="19.28515625" customWidth="1"/>
    <col min="15622" max="15622" width="4.42578125" customWidth="1"/>
    <col min="15623" max="15623" width="19.42578125" customWidth="1"/>
    <col min="15625" max="15625" width="16.5703125" customWidth="1"/>
    <col min="15626" max="15626" width="13.28515625" bestFit="1" customWidth="1"/>
    <col min="15873" max="15873" width="8.42578125" customWidth="1"/>
    <col min="15874" max="15874" width="6" customWidth="1"/>
    <col min="15875" max="15875" width="33.28515625" customWidth="1"/>
    <col min="15876" max="15876" width="3.28515625" customWidth="1"/>
    <col min="15877" max="15877" width="19.28515625" customWidth="1"/>
    <col min="15878" max="15878" width="4.42578125" customWidth="1"/>
    <col min="15879" max="15879" width="19.42578125" customWidth="1"/>
    <col min="15881" max="15881" width="16.5703125" customWidth="1"/>
    <col min="15882" max="15882" width="13.28515625" bestFit="1" customWidth="1"/>
    <col min="16129" max="16129" width="8.42578125" customWidth="1"/>
    <col min="16130" max="16130" width="6" customWidth="1"/>
    <col min="16131" max="16131" width="33.28515625" customWidth="1"/>
    <col min="16132" max="16132" width="3.28515625" customWidth="1"/>
    <col min="16133" max="16133" width="19.28515625" customWidth="1"/>
    <col min="16134" max="16134" width="4.42578125" customWidth="1"/>
    <col min="16135" max="16135" width="19.42578125" customWidth="1"/>
    <col min="16137" max="16137" width="16.5703125" customWidth="1"/>
    <col min="16138" max="16138" width="13.28515625" bestFit="1" customWidth="1"/>
  </cols>
  <sheetData>
    <row r="1" spans="1:13" ht="8.25" customHeight="1" x14ac:dyDescent="0.2">
      <c r="A1" s="1"/>
      <c r="B1" s="2"/>
      <c r="C1" s="3"/>
      <c r="D1" s="3"/>
      <c r="E1" s="2"/>
      <c r="F1" s="2"/>
      <c r="G1" s="4"/>
      <c r="H1" s="5"/>
    </row>
    <row r="2" spans="1:13" x14ac:dyDescent="0.2">
      <c r="A2" s="104" t="s">
        <v>0</v>
      </c>
      <c r="B2" s="105"/>
      <c r="C2" s="105"/>
      <c r="D2" s="105"/>
      <c r="E2" s="105"/>
      <c r="F2" s="105"/>
      <c r="G2" s="105"/>
      <c r="H2" s="106"/>
    </row>
    <row r="3" spans="1:13" x14ac:dyDescent="0.2">
      <c r="A3" s="104" t="s">
        <v>1</v>
      </c>
      <c r="B3" s="105"/>
      <c r="C3" s="105"/>
      <c r="D3" s="105"/>
      <c r="E3" s="105"/>
      <c r="F3" s="105"/>
      <c r="G3" s="105"/>
      <c r="H3" s="106"/>
    </row>
    <row r="4" spans="1:13" x14ac:dyDescent="0.2">
      <c r="A4" s="104" t="s">
        <v>2</v>
      </c>
      <c r="B4" s="105"/>
      <c r="C4" s="105"/>
      <c r="D4" s="105"/>
      <c r="E4" s="105"/>
      <c r="F4" s="105"/>
      <c r="G4" s="105"/>
      <c r="H4" s="106"/>
    </row>
    <row r="5" spans="1:13" x14ac:dyDescent="0.2">
      <c r="A5" s="104" t="s">
        <v>3</v>
      </c>
      <c r="B5" s="105"/>
      <c r="C5" s="105"/>
      <c r="D5" s="105"/>
      <c r="E5" s="105"/>
      <c r="F5" s="105"/>
      <c r="G5" s="105"/>
      <c r="H5" s="106"/>
    </row>
    <row r="6" spans="1:13" ht="12" customHeight="1" x14ac:dyDescent="0.2">
      <c r="A6" s="6"/>
      <c r="B6" s="7"/>
      <c r="C6" s="7"/>
      <c r="D6" s="7"/>
      <c r="E6" s="7"/>
      <c r="F6" s="7"/>
      <c r="G6" s="8"/>
      <c r="H6" s="9"/>
    </row>
    <row r="7" spans="1:13" ht="9" customHeight="1" x14ac:dyDescent="0.2">
      <c r="A7" s="10"/>
      <c r="B7" s="10"/>
      <c r="C7" s="10"/>
      <c r="D7" s="10"/>
      <c r="E7" s="10"/>
      <c r="F7" s="10"/>
      <c r="G7" s="11"/>
      <c r="H7" s="12"/>
    </row>
    <row r="8" spans="1:13" x14ac:dyDescent="0.2">
      <c r="A8" s="13"/>
      <c r="B8" s="13"/>
      <c r="C8" s="13"/>
      <c r="D8" s="13"/>
      <c r="E8" s="13"/>
      <c r="F8" s="13"/>
      <c r="G8" s="13"/>
      <c r="H8" s="13"/>
    </row>
    <row r="9" spans="1:13" x14ac:dyDescent="0.2">
      <c r="A9" s="14" t="s">
        <v>4</v>
      </c>
      <c r="B9" s="15"/>
      <c r="C9" s="14" t="s">
        <v>5</v>
      </c>
      <c r="D9" s="16"/>
      <c r="E9" s="17">
        <v>2019</v>
      </c>
      <c r="F9" s="18"/>
      <c r="G9" s="17">
        <v>2018</v>
      </c>
      <c r="H9" s="13"/>
    </row>
    <row r="10" spans="1:13" x14ac:dyDescent="0.2">
      <c r="A10" s="19"/>
      <c r="B10" s="19"/>
      <c r="C10" s="20"/>
      <c r="D10" s="13"/>
      <c r="E10" s="13"/>
      <c r="F10" s="13"/>
      <c r="G10" s="13"/>
      <c r="H10" s="13"/>
    </row>
    <row r="11" spans="1:13" x14ac:dyDescent="0.2">
      <c r="A11" s="19"/>
      <c r="B11" s="19"/>
      <c r="C11" s="21" t="s">
        <v>6</v>
      </c>
      <c r="D11" s="21"/>
      <c r="E11" s="21"/>
      <c r="F11" s="21"/>
      <c r="G11" s="13"/>
      <c r="H11" s="13"/>
      <c r="I11" s="22"/>
      <c r="J11" s="22"/>
      <c r="K11" s="22"/>
      <c r="L11" s="22"/>
      <c r="M11" s="22"/>
    </row>
    <row r="12" spans="1:13" x14ac:dyDescent="0.2">
      <c r="A12" s="19"/>
      <c r="B12" s="19"/>
      <c r="C12" s="21"/>
      <c r="D12" s="21"/>
      <c r="E12" s="21"/>
      <c r="F12" s="21"/>
      <c r="G12" s="13"/>
      <c r="H12" s="13"/>
      <c r="I12" s="22"/>
      <c r="J12" s="22"/>
      <c r="K12" s="22"/>
      <c r="L12" s="22"/>
      <c r="M12" s="22"/>
    </row>
    <row r="13" spans="1:13" x14ac:dyDescent="0.2">
      <c r="A13" s="19"/>
      <c r="B13" s="19"/>
      <c r="C13" s="23" t="s">
        <v>7</v>
      </c>
      <c r="D13" s="24"/>
      <c r="E13" s="25">
        <f>+E15+E18+E23+E26</f>
        <v>75423161931</v>
      </c>
      <c r="F13" s="26"/>
      <c r="G13" s="25">
        <f>+G15+G18+G23+G26</f>
        <v>34190783964</v>
      </c>
      <c r="H13" s="27"/>
      <c r="I13" s="28"/>
    </row>
    <row r="14" spans="1:13" x14ac:dyDescent="0.2">
      <c r="A14" s="19"/>
      <c r="B14" s="19"/>
      <c r="C14" s="20"/>
      <c r="D14" s="13"/>
      <c r="E14" s="13"/>
      <c r="F14" s="13"/>
      <c r="G14" s="13"/>
      <c r="H14" s="13"/>
    </row>
    <row r="15" spans="1:13" x14ac:dyDescent="0.2">
      <c r="A15" s="21" t="s">
        <v>8</v>
      </c>
      <c r="B15" s="13"/>
      <c r="C15" s="21" t="s">
        <v>9</v>
      </c>
      <c r="D15" s="13"/>
      <c r="E15" s="29">
        <f>+E16</f>
        <v>224409154</v>
      </c>
      <c r="F15" s="30"/>
      <c r="G15" s="29">
        <f>+G16</f>
        <v>265724846</v>
      </c>
      <c r="H15" s="13"/>
    </row>
    <row r="16" spans="1:13" x14ac:dyDescent="0.2">
      <c r="A16" s="31" t="s">
        <v>10</v>
      </c>
      <c r="B16" s="13"/>
      <c r="C16" s="32" t="s">
        <v>11</v>
      </c>
      <c r="D16" s="13"/>
      <c r="E16" s="33">
        <v>224409154</v>
      </c>
      <c r="F16" s="13"/>
      <c r="G16" s="34">
        <v>265724846</v>
      </c>
      <c r="H16" s="13"/>
    </row>
    <row r="17" spans="1:8" x14ac:dyDescent="0.2">
      <c r="A17" s="13"/>
      <c r="B17" s="13"/>
      <c r="C17" s="13"/>
      <c r="D17" s="13"/>
      <c r="E17" s="13"/>
      <c r="F17" s="13"/>
      <c r="G17" s="13"/>
      <c r="H17" s="13"/>
    </row>
    <row r="18" spans="1:8" x14ac:dyDescent="0.2">
      <c r="A18" s="21" t="s">
        <v>12</v>
      </c>
      <c r="B18" s="13"/>
      <c r="C18" s="21" t="s">
        <v>13</v>
      </c>
      <c r="D18" s="13"/>
      <c r="E18" s="29">
        <f>SUM(E19:E21)</f>
        <v>3369370688</v>
      </c>
      <c r="F18" s="30"/>
      <c r="G18" s="29">
        <f>SUM(G19:G21)</f>
        <v>2310127431</v>
      </c>
      <c r="H18" s="13"/>
    </row>
    <row r="19" spans="1:8" ht="12.75" customHeight="1" x14ac:dyDescent="0.2">
      <c r="A19" s="31" t="s">
        <v>14</v>
      </c>
      <c r="B19" s="13"/>
      <c r="C19" s="32" t="s">
        <v>15</v>
      </c>
      <c r="D19" s="13"/>
      <c r="E19" s="33">
        <v>3486377530</v>
      </c>
      <c r="F19" s="13"/>
      <c r="G19" s="34">
        <v>2476246729</v>
      </c>
      <c r="H19" s="13"/>
    </row>
    <row r="20" spans="1:8" ht="12.75" customHeight="1" x14ac:dyDescent="0.2">
      <c r="A20" s="31" t="s">
        <v>16</v>
      </c>
      <c r="B20" s="13"/>
      <c r="C20" s="32" t="s">
        <v>17</v>
      </c>
      <c r="D20" s="13"/>
      <c r="E20" s="33">
        <v>229780512</v>
      </c>
      <c r="F20" s="13"/>
      <c r="G20" s="34">
        <v>143224053</v>
      </c>
      <c r="H20" s="13"/>
    </row>
    <row r="21" spans="1:8" ht="12.75" customHeight="1" x14ac:dyDescent="0.2">
      <c r="A21" s="31" t="s">
        <v>18</v>
      </c>
      <c r="B21" s="13"/>
      <c r="C21" s="32" t="s">
        <v>19</v>
      </c>
      <c r="D21" s="13"/>
      <c r="E21" s="33">
        <v>-346787354</v>
      </c>
      <c r="F21" s="13"/>
      <c r="G21" s="34">
        <v>-309343351</v>
      </c>
      <c r="H21" s="13"/>
    </row>
    <row r="22" spans="1:8" x14ac:dyDescent="0.2">
      <c r="A22" s="13"/>
      <c r="B22" s="13"/>
      <c r="C22" s="13"/>
      <c r="D22" s="13"/>
      <c r="E22" s="13"/>
      <c r="F22" s="13"/>
      <c r="G22" s="13"/>
      <c r="H22" s="13"/>
    </row>
    <row r="23" spans="1:8" x14ac:dyDescent="0.2">
      <c r="A23" s="21" t="s">
        <v>20</v>
      </c>
      <c r="B23" s="13"/>
      <c r="C23" s="21" t="s">
        <v>21</v>
      </c>
      <c r="D23" s="13"/>
      <c r="E23" s="29">
        <f>+E24</f>
        <v>2831844</v>
      </c>
      <c r="F23" s="30"/>
      <c r="G23" s="29">
        <f>+G24</f>
        <v>824905</v>
      </c>
      <c r="H23" s="13"/>
    </row>
    <row r="24" spans="1:8" ht="12.75" customHeight="1" x14ac:dyDescent="0.2">
      <c r="A24" s="31" t="s">
        <v>22</v>
      </c>
      <c r="B24" s="13"/>
      <c r="C24" s="32" t="s">
        <v>23</v>
      </c>
      <c r="D24" s="13"/>
      <c r="E24" s="33">
        <v>2831844</v>
      </c>
      <c r="F24" s="13"/>
      <c r="G24" s="34">
        <v>824905</v>
      </c>
      <c r="H24" s="13"/>
    </row>
    <row r="25" spans="1:8" x14ac:dyDescent="0.2">
      <c r="A25" s="13"/>
      <c r="B25" s="13"/>
      <c r="C25" s="13"/>
      <c r="D25" s="13"/>
      <c r="E25" s="13"/>
      <c r="F25" s="13"/>
      <c r="G25" s="13"/>
      <c r="H25" s="13"/>
    </row>
    <row r="26" spans="1:8" x14ac:dyDescent="0.2">
      <c r="A26" s="21" t="s">
        <v>24</v>
      </c>
      <c r="B26" s="13"/>
      <c r="C26" s="21" t="s">
        <v>25</v>
      </c>
      <c r="D26" s="13"/>
      <c r="E26" s="29">
        <f>SUM(E27:E30)</f>
        <v>71826550245</v>
      </c>
      <c r="F26" s="30"/>
      <c r="G26" s="29">
        <f>SUM(G27:G30)</f>
        <v>31614106782</v>
      </c>
      <c r="H26" s="13"/>
    </row>
    <row r="27" spans="1:8" ht="12.75" customHeight="1" x14ac:dyDescent="0.2">
      <c r="A27" s="31" t="s">
        <v>26</v>
      </c>
      <c r="B27" s="13"/>
      <c r="C27" s="32" t="s">
        <v>27</v>
      </c>
      <c r="D27" s="13"/>
      <c r="E27" s="33">
        <v>6866804929</v>
      </c>
      <c r="F27" s="13"/>
      <c r="G27" s="33">
        <v>2174906633</v>
      </c>
      <c r="H27" s="13"/>
    </row>
    <row r="28" spans="1:8" ht="12.75" customHeight="1" x14ac:dyDescent="0.2">
      <c r="A28" s="31" t="s">
        <v>28</v>
      </c>
      <c r="B28" s="13"/>
      <c r="C28" s="32" t="s">
        <v>29</v>
      </c>
      <c r="D28" s="13"/>
      <c r="E28" s="33">
        <v>23034782749</v>
      </c>
      <c r="F28" s="13"/>
      <c r="G28" s="34">
        <v>3382338275</v>
      </c>
      <c r="H28" s="13"/>
    </row>
    <row r="29" spans="1:8" ht="12.75" customHeight="1" x14ac:dyDescent="0.2">
      <c r="A29" s="31" t="s">
        <v>30</v>
      </c>
      <c r="B29" s="13"/>
      <c r="C29" s="32" t="s">
        <v>31</v>
      </c>
      <c r="D29" s="13"/>
      <c r="E29" s="33">
        <v>31256789935</v>
      </c>
      <c r="F29" s="13"/>
      <c r="G29" s="34">
        <v>16021297119</v>
      </c>
      <c r="H29" s="13"/>
    </row>
    <row r="30" spans="1:8" ht="12.75" customHeight="1" x14ac:dyDescent="0.2">
      <c r="A30" s="31" t="s">
        <v>32</v>
      </c>
      <c r="B30" s="13"/>
      <c r="C30" s="32" t="s">
        <v>33</v>
      </c>
      <c r="D30" s="13"/>
      <c r="E30" s="33">
        <v>10668172632</v>
      </c>
      <c r="F30" s="13"/>
      <c r="G30" s="34">
        <v>10035564755</v>
      </c>
      <c r="H30" s="13"/>
    </row>
    <row r="31" spans="1:8" x14ac:dyDescent="0.2">
      <c r="A31" s="13"/>
      <c r="B31" s="13"/>
      <c r="C31" s="13"/>
      <c r="D31" s="13"/>
      <c r="E31" s="13"/>
      <c r="F31" s="13"/>
      <c r="G31" s="13"/>
      <c r="H31" s="13"/>
    </row>
    <row r="32" spans="1:8" x14ac:dyDescent="0.2">
      <c r="A32" s="13"/>
      <c r="B32" s="13"/>
      <c r="C32" s="23" t="s">
        <v>34</v>
      </c>
      <c r="D32" s="13"/>
      <c r="E32" s="25">
        <f>+E34+E44</f>
        <v>96783403577</v>
      </c>
      <c r="F32" s="26"/>
      <c r="G32" s="25">
        <f>+G34+G44</f>
        <v>83415294427</v>
      </c>
      <c r="H32" s="13"/>
    </row>
    <row r="33" spans="1:8" x14ac:dyDescent="0.2">
      <c r="A33" s="13"/>
      <c r="B33" s="13"/>
      <c r="C33" s="13"/>
      <c r="D33" s="13"/>
      <c r="E33" s="13"/>
      <c r="F33" s="13"/>
      <c r="G33" s="13"/>
      <c r="H33" s="13"/>
    </row>
    <row r="34" spans="1:8" x14ac:dyDescent="0.2">
      <c r="A34" s="21" t="s">
        <v>35</v>
      </c>
      <c r="B34" s="13"/>
      <c r="C34" s="21" t="s">
        <v>36</v>
      </c>
      <c r="D34" s="13"/>
      <c r="E34" s="35">
        <f>SUM(E35:E42)</f>
        <v>85849071851</v>
      </c>
      <c r="F34" s="13"/>
      <c r="G34" s="35">
        <f>SUM(G35:G42)</f>
        <v>73609075835</v>
      </c>
      <c r="H34" s="13"/>
    </row>
    <row r="35" spans="1:8" ht="12.75" customHeight="1" x14ac:dyDescent="0.2">
      <c r="A35" s="31" t="s">
        <v>37</v>
      </c>
      <c r="B35" s="13"/>
      <c r="C35" s="32" t="s">
        <v>38</v>
      </c>
      <c r="D35" s="13"/>
      <c r="E35" s="33">
        <v>23784180831</v>
      </c>
      <c r="F35" s="13"/>
      <c r="G35" s="34">
        <v>10687426779</v>
      </c>
      <c r="H35" s="13"/>
    </row>
    <row r="36" spans="1:8" ht="12.75" customHeight="1" x14ac:dyDescent="0.2">
      <c r="A36" s="31" t="s">
        <v>39</v>
      </c>
      <c r="B36" s="13"/>
      <c r="C36" s="32" t="s">
        <v>40</v>
      </c>
      <c r="D36" s="13"/>
      <c r="E36" s="33">
        <v>879147434</v>
      </c>
      <c r="F36" s="13"/>
      <c r="G36" s="34">
        <v>827654180</v>
      </c>
      <c r="H36" s="13"/>
    </row>
    <row r="37" spans="1:8" ht="12.75" customHeight="1" x14ac:dyDescent="0.2">
      <c r="A37" s="31" t="s">
        <v>41</v>
      </c>
      <c r="B37" s="13"/>
      <c r="C37" s="32" t="s">
        <v>42</v>
      </c>
      <c r="D37" s="13"/>
      <c r="E37" s="33">
        <v>5840683418</v>
      </c>
      <c r="F37" s="13"/>
      <c r="G37" s="34">
        <v>4109893565</v>
      </c>
      <c r="H37" s="13"/>
    </row>
    <row r="38" spans="1:8" ht="12.75" customHeight="1" x14ac:dyDescent="0.2">
      <c r="A38" s="31" t="s">
        <v>43</v>
      </c>
      <c r="B38" s="13"/>
      <c r="C38" s="32" t="s">
        <v>44</v>
      </c>
      <c r="D38" s="13"/>
      <c r="E38" s="33">
        <v>2528910679</v>
      </c>
      <c r="F38" s="13"/>
      <c r="G38" s="34">
        <v>2197112138</v>
      </c>
      <c r="H38" s="13"/>
    </row>
    <row r="39" spans="1:8" ht="12.75" customHeight="1" x14ac:dyDescent="0.2">
      <c r="A39" s="31" t="s">
        <v>45</v>
      </c>
      <c r="B39" s="13"/>
      <c r="C39" s="32" t="s">
        <v>46</v>
      </c>
      <c r="D39" s="13"/>
      <c r="E39" s="33">
        <v>42849331020</v>
      </c>
      <c r="F39" s="13"/>
      <c r="G39" s="34">
        <v>41637875731</v>
      </c>
      <c r="H39" s="13"/>
    </row>
    <row r="40" spans="1:8" ht="12.75" customHeight="1" x14ac:dyDescent="0.2">
      <c r="A40" s="31" t="s">
        <v>47</v>
      </c>
      <c r="B40" s="13"/>
      <c r="C40" s="32" t="s">
        <v>48</v>
      </c>
      <c r="D40" s="13"/>
      <c r="E40" s="33">
        <v>31600801227</v>
      </c>
      <c r="F40" s="13"/>
      <c r="G40" s="34">
        <v>24691504519</v>
      </c>
      <c r="H40" s="13"/>
    </row>
    <row r="41" spans="1:8" ht="12.75" customHeight="1" x14ac:dyDescent="0.2">
      <c r="A41" s="31" t="s">
        <v>49</v>
      </c>
      <c r="B41" s="13"/>
      <c r="C41" s="32" t="s">
        <v>50</v>
      </c>
      <c r="D41" s="13"/>
      <c r="E41" s="33">
        <v>12601900231</v>
      </c>
      <c r="F41" s="13"/>
      <c r="G41" s="34">
        <v>12098393806</v>
      </c>
      <c r="H41" s="13"/>
    </row>
    <row r="42" spans="1:8" ht="12.75" customHeight="1" x14ac:dyDescent="0.2">
      <c r="A42" s="31" t="s">
        <v>51</v>
      </c>
      <c r="B42" s="13"/>
      <c r="C42" s="32" t="s">
        <v>52</v>
      </c>
      <c r="D42" s="13"/>
      <c r="E42" s="33">
        <v>-34235882989</v>
      </c>
      <c r="F42" s="13"/>
      <c r="G42" s="34">
        <v>-22640784883</v>
      </c>
      <c r="H42" s="13"/>
    </row>
    <row r="43" spans="1:8" x14ac:dyDescent="0.2">
      <c r="A43" s="13"/>
      <c r="B43" s="13"/>
      <c r="C43" s="13"/>
      <c r="D43" s="13"/>
      <c r="E43" s="13"/>
      <c r="F43" s="13"/>
      <c r="G43" s="13"/>
      <c r="H43" s="13"/>
    </row>
    <row r="44" spans="1:8" x14ac:dyDescent="0.2">
      <c r="A44" s="21" t="s">
        <v>24</v>
      </c>
      <c r="B44" s="13"/>
      <c r="C44" s="21" t="s">
        <v>25</v>
      </c>
      <c r="D44" s="13"/>
      <c r="E44" s="35">
        <f>SUM(E45:E47)</f>
        <v>10934331726</v>
      </c>
      <c r="F44" s="13"/>
      <c r="G44" s="35">
        <f>SUM(G45:G47)</f>
        <v>9806218592</v>
      </c>
      <c r="H44" s="13"/>
    </row>
    <row r="45" spans="1:8" ht="12.75" customHeight="1" x14ac:dyDescent="0.2">
      <c r="A45" s="31" t="s">
        <v>53</v>
      </c>
      <c r="B45" s="13"/>
      <c r="C45" s="32" t="s">
        <v>54</v>
      </c>
      <c r="D45" s="13"/>
      <c r="E45" s="33">
        <v>3755899209</v>
      </c>
      <c r="F45" s="13"/>
      <c r="G45" s="34">
        <v>1670587390</v>
      </c>
      <c r="H45" s="13"/>
    </row>
    <row r="46" spans="1:8" ht="12.75" customHeight="1" x14ac:dyDescent="0.2">
      <c r="A46" s="31" t="s">
        <v>55</v>
      </c>
      <c r="B46" s="13"/>
      <c r="C46" s="32" t="s">
        <v>56</v>
      </c>
      <c r="D46" s="13"/>
      <c r="E46" s="33">
        <v>10832463783</v>
      </c>
      <c r="F46" s="13"/>
      <c r="G46" s="34">
        <v>9161949203</v>
      </c>
      <c r="H46" s="13"/>
    </row>
    <row r="47" spans="1:8" ht="12.75" customHeight="1" x14ac:dyDescent="0.2">
      <c r="A47" s="31" t="s">
        <v>57</v>
      </c>
      <c r="B47" s="13"/>
      <c r="C47" s="36" t="s">
        <v>58</v>
      </c>
      <c r="D47" s="13"/>
      <c r="E47" s="33">
        <v>-3654031266</v>
      </c>
      <c r="F47" s="13"/>
      <c r="G47" s="34">
        <v>-1026318001</v>
      </c>
      <c r="H47" s="13"/>
    </row>
    <row r="48" spans="1:8" x14ac:dyDescent="0.2">
      <c r="A48" s="13"/>
      <c r="B48" s="13"/>
      <c r="C48" s="13"/>
      <c r="D48" s="13"/>
      <c r="E48" s="13"/>
      <c r="F48" s="13"/>
      <c r="G48" s="13"/>
      <c r="H48" s="13"/>
    </row>
    <row r="49" spans="1:8" x14ac:dyDescent="0.2">
      <c r="A49" s="13"/>
      <c r="B49" s="13"/>
      <c r="C49" s="23" t="s">
        <v>59</v>
      </c>
      <c r="D49" s="13"/>
      <c r="E49" s="25">
        <f>+E13+E32</f>
        <v>172206565508</v>
      </c>
      <c r="F49" s="26"/>
      <c r="G49" s="25">
        <f>+G13+G32</f>
        <v>117606078391</v>
      </c>
      <c r="H49" s="13"/>
    </row>
    <row r="50" spans="1:8" x14ac:dyDescent="0.2">
      <c r="A50" s="13"/>
      <c r="B50" s="13"/>
      <c r="C50" s="23"/>
      <c r="D50" s="13"/>
      <c r="E50" s="25"/>
      <c r="F50" s="26"/>
      <c r="G50" s="25"/>
      <c r="H50" s="13"/>
    </row>
    <row r="51" spans="1:8" x14ac:dyDescent="0.2">
      <c r="A51" s="13"/>
      <c r="B51" s="13"/>
      <c r="C51" s="13"/>
      <c r="D51" s="13"/>
      <c r="E51" s="13"/>
      <c r="F51" s="13"/>
      <c r="G51" s="13"/>
      <c r="H51" s="13"/>
    </row>
    <row r="52" spans="1:8" x14ac:dyDescent="0.2">
      <c r="A52" s="13"/>
      <c r="B52" s="13"/>
      <c r="C52" s="23" t="s">
        <v>60</v>
      </c>
      <c r="D52" s="13"/>
      <c r="E52" s="37">
        <f>+E54+E58+E63</f>
        <v>0</v>
      </c>
      <c r="F52" s="13"/>
      <c r="G52" s="37">
        <f>+G54+G58+G63</f>
        <v>0</v>
      </c>
      <c r="H52" s="13"/>
    </row>
    <row r="53" spans="1:8" x14ac:dyDescent="0.2">
      <c r="A53" s="13"/>
      <c r="B53" s="13"/>
      <c r="C53" s="13"/>
      <c r="D53" s="13"/>
      <c r="E53" s="13"/>
      <c r="F53" s="13"/>
      <c r="G53" s="13"/>
      <c r="H53" s="13"/>
    </row>
    <row r="54" spans="1:8" x14ac:dyDescent="0.2">
      <c r="A54" s="21" t="s">
        <v>61</v>
      </c>
      <c r="B54" s="30"/>
      <c r="C54" s="21" t="s">
        <v>62</v>
      </c>
      <c r="D54" s="30"/>
      <c r="E54" s="29">
        <f>+E55</f>
        <v>796132000</v>
      </c>
      <c r="F54" s="30"/>
      <c r="G54" s="29">
        <f>+G55</f>
        <v>796132000</v>
      </c>
      <c r="H54" s="13"/>
    </row>
    <row r="55" spans="1:8" ht="12.75" customHeight="1" x14ac:dyDescent="0.2">
      <c r="A55" s="31" t="s">
        <v>63</v>
      </c>
      <c r="B55" s="13"/>
      <c r="C55" s="36" t="s">
        <v>64</v>
      </c>
      <c r="D55" s="13"/>
      <c r="E55" s="33">
        <v>796132000</v>
      </c>
      <c r="F55" s="13"/>
      <c r="G55" s="34">
        <v>796132000</v>
      </c>
      <c r="H55" s="13"/>
    </row>
    <row r="56" spans="1:8" x14ac:dyDescent="0.2">
      <c r="A56" s="13"/>
      <c r="B56" s="13"/>
      <c r="C56" s="36"/>
      <c r="D56" s="13"/>
      <c r="E56" s="13"/>
      <c r="F56" s="13"/>
      <c r="G56" s="13"/>
      <c r="H56" s="13"/>
    </row>
    <row r="57" spans="1:8" x14ac:dyDescent="0.2">
      <c r="A57" s="13"/>
      <c r="B57" s="13"/>
      <c r="C57" s="13"/>
      <c r="D57" s="13"/>
      <c r="E57" s="13"/>
      <c r="F57" s="13"/>
      <c r="G57" s="13"/>
      <c r="H57" s="13"/>
    </row>
    <row r="58" spans="1:8" x14ac:dyDescent="0.2">
      <c r="A58" s="21" t="s">
        <v>65</v>
      </c>
      <c r="B58" s="30"/>
      <c r="C58" s="21" t="s">
        <v>66</v>
      </c>
      <c r="D58" s="30"/>
      <c r="E58" s="29">
        <f>SUM(E59:E61)</f>
        <v>5391143234</v>
      </c>
      <c r="F58" s="30"/>
      <c r="G58" s="29">
        <f>SUM(G59:G61)</f>
        <v>9654517322</v>
      </c>
      <c r="H58" s="13"/>
    </row>
    <row r="59" spans="1:8" ht="12.75" customHeight="1" x14ac:dyDescent="0.2">
      <c r="A59" s="31" t="s">
        <v>67</v>
      </c>
      <c r="B59" s="13"/>
      <c r="C59" s="32" t="s">
        <v>68</v>
      </c>
      <c r="D59" s="13"/>
      <c r="E59" s="33">
        <v>4772936525</v>
      </c>
      <c r="F59" s="13"/>
      <c r="G59" s="34">
        <v>8766832503</v>
      </c>
      <c r="H59" s="13"/>
    </row>
    <row r="60" spans="1:8" ht="12.75" customHeight="1" x14ac:dyDescent="0.2">
      <c r="A60" s="31" t="s">
        <v>69</v>
      </c>
      <c r="B60" s="13"/>
      <c r="C60" s="32" t="s">
        <v>70</v>
      </c>
      <c r="D60" s="13"/>
      <c r="E60" s="33">
        <v>2000000</v>
      </c>
      <c r="F60" s="13"/>
      <c r="G60" s="34">
        <v>22840240</v>
      </c>
      <c r="H60" s="13"/>
    </row>
    <row r="61" spans="1:8" ht="12.75" customHeight="1" x14ac:dyDescent="0.2">
      <c r="A61" s="31" t="s">
        <v>71</v>
      </c>
      <c r="B61" s="13"/>
      <c r="C61" s="32" t="s">
        <v>72</v>
      </c>
      <c r="D61" s="13"/>
      <c r="E61" s="33">
        <v>616206709</v>
      </c>
      <c r="F61" s="13"/>
      <c r="G61" s="34">
        <v>864844579</v>
      </c>
      <c r="H61" s="13"/>
    </row>
    <row r="62" spans="1:8" x14ac:dyDescent="0.2">
      <c r="A62" s="13"/>
      <c r="B62" s="13"/>
      <c r="C62" s="13"/>
      <c r="D62" s="13"/>
      <c r="E62" s="13"/>
      <c r="F62" s="13"/>
      <c r="G62" s="13"/>
      <c r="H62" s="13"/>
    </row>
    <row r="63" spans="1:8" x14ac:dyDescent="0.2">
      <c r="A63" s="21" t="s">
        <v>73</v>
      </c>
      <c r="B63" s="30"/>
      <c r="C63" s="21" t="s">
        <v>74</v>
      </c>
      <c r="D63" s="30"/>
      <c r="E63" s="29">
        <f>SUM(E64:E65)</f>
        <v>-6187275234</v>
      </c>
      <c r="F63" s="30"/>
      <c r="G63" s="29">
        <f>SUM(G64:G65)</f>
        <v>-10450649322</v>
      </c>
      <c r="H63" s="13"/>
    </row>
    <row r="64" spans="1:8" ht="12.75" customHeight="1" x14ac:dyDescent="0.2">
      <c r="A64" s="31" t="s">
        <v>75</v>
      </c>
      <c r="B64" s="13"/>
      <c r="C64" s="32" t="s">
        <v>76</v>
      </c>
      <c r="D64" s="13"/>
      <c r="E64" s="33">
        <v>-796132000</v>
      </c>
      <c r="F64" s="13"/>
      <c r="G64" s="34">
        <v>-796132000</v>
      </c>
      <c r="H64" s="13"/>
    </row>
    <row r="65" spans="1:8" ht="12.75" customHeight="1" x14ac:dyDescent="0.2">
      <c r="A65" s="31" t="s">
        <v>77</v>
      </c>
      <c r="B65" s="13"/>
      <c r="C65" s="32" t="s">
        <v>78</v>
      </c>
      <c r="D65" s="13"/>
      <c r="E65" s="33">
        <v>-5391143234</v>
      </c>
      <c r="F65" s="13"/>
      <c r="G65" s="34">
        <v>-9654517322</v>
      </c>
      <c r="H65" s="13"/>
    </row>
    <row r="66" spans="1:8" ht="12.75" customHeight="1" x14ac:dyDescent="0.2">
      <c r="A66" s="31"/>
      <c r="B66" s="13"/>
      <c r="C66" s="32"/>
      <c r="D66" s="13"/>
      <c r="E66" s="33"/>
      <c r="F66" s="13"/>
      <c r="G66" s="34"/>
      <c r="H66" s="13"/>
    </row>
    <row r="67" spans="1:8" ht="12.75" customHeight="1" x14ac:dyDescent="0.2">
      <c r="A67" s="31"/>
      <c r="B67" s="13"/>
      <c r="C67" s="32"/>
      <c r="D67" s="13"/>
      <c r="E67" s="33"/>
      <c r="F67" s="13"/>
      <c r="G67" s="34"/>
      <c r="H67" s="13"/>
    </row>
    <row r="68" spans="1:8" x14ac:dyDescent="0.2">
      <c r="A68" s="13"/>
      <c r="B68" s="13"/>
      <c r="C68" s="13"/>
      <c r="D68" s="13"/>
      <c r="E68" s="13"/>
      <c r="F68" s="13"/>
      <c r="G68" s="13"/>
      <c r="H68" s="13"/>
    </row>
    <row r="69" spans="1:8" x14ac:dyDescent="0.2">
      <c r="A69" s="13"/>
      <c r="B69" s="13"/>
      <c r="C69" s="23" t="s">
        <v>79</v>
      </c>
      <c r="D69" s="13"/>
      <c r="E69" s="13"/>
      <c r="F69" s="13"/>
      <c r="G69" s="13"/>
      <c r="H69" s="13"/>
    </row>
    <row r="70" spans="1:8" x14ac:dyDescent="0.2">
      <c r="A70" s="13"/>
      <c r="B70" s="13"/>
      <c r="C70" s="13"/>
      <c r="D70" s="13"/>
      <c r="E70" s="13"/>
      <c r="F70" s="13"/>
      <c r="G70" s="13"/>
      <c r="H70" s="13"/>
    </row>
    <row r="71" spans="1:8" x14ac:dyDescent="0.2">
      <c r="A71" s="13"/>
      <c r="B71" s="13"/>
      <c r="C71" s="23" t="s">
        <v>7</v>
      </c>
      <c r="D71" s="13"/>
      <c r="E71" s="25">
        <f>+E72+E80+E83+E86</f>
        <v>47973059583</v>
      </c>
      <c r="F71" s="26"/>
      <c r="G71" s="25">
        <f>+G72+G80+G83+G86</f>
        <v>36532729250</v>
      </c>
      <c r="H71" s="13"/>
    </row>
    <row r="72" spans="1:8" x14ac:dyDescent="0.2">
      <c r="A72" s="21" t="s">
        <v>80</v>
      </c>
      <c r="B72" s="30"/>
      <c r="C72" s="21" t="s">
        <v>81</v>
      </c>
      <c r="D72" s="30"/>
      <c r="E72" s="29">
        <f>SUM(E73:E78)</f>
        <v>3962213596</v>
      </c>
      <c r="F72" s="30"/>
      <c r="G72" s="29">
        <f>SUM(G73:G78)</f>
        <v>3716845512</v>
      </c>
      <c r="H72" s="13"/>
    </row>
    <row r="73" spans="1:8" ht="12.75" customHeight="1" x14ac:dyDescent="0.2">
      <c r="A73" s="31" t="s">
        <v>82</v>
      </c>
      <c r="B73" s="13"/>
      <c r="C73" s="32" t="s">
        <v>83</v>
      </c>
      <c r="D73" s="13"/>
      <c r="E73" s="33">
        <v>0</v>
      </c>
      <c r="F73" s="13"/>
      <c r="G73" s="34">
        <v>0</v>
      </c>
      <c r="H73" s="13"/>
    </row>
    <row r="74" spans="1:8" ht="12.75" customHeight="1" x14ac:dyDescent="0.2">
      <c r="A74" s="31" t="s">
        <v>84</v>
      </c>
      <c r="B74" s="13"/>
      <c r="C74" s="32" t="s">
        <v>85</v>
      </c>
      <c r="D74" s="13"/>
      <c r="E74" s="33">
        <v>639874117</v>
      </c>
      <c r="F74" s="13"/>
      <c r="G74" s="34">
        <v>534256022</v>
      </c>
      <c r="H74" s="13"/>
    </row>
    <row r="75" spans="1:8" ht="12.75" customHeight="1" x14ac:dyDescent="0.2">
      <c r="A75" s="31" t="s">
        <v>86</v>
      </c>
      <c r="B75" s="13"/>
      <c r="C75" s="32" t="s">
        <v>87</v>
      </c>
      <c r="D75" s="13"/>
      <c r="E75" s="33">
        <v>0</v>
      </c>
      <c r="F75" s="13"/>
      <c r="G75" s="34">
        <v>5050000</v>
      </c>
      <c r="H75" s="13"/>
    </row>
    <row r="76" spans="1:8" ht="12.75" customHeight="1" x14ac:dyDescent="0.2">
      <c r="A76" s="31" t="s">
        <v>88</v>
      </c>
      <c r="B76" s="13"/>
      <c r="C76" s="32" t="s">
        <v>89</v>
      </c>
      <c r="D76" s="13"/>
      <c r="E76" s="33">
        <v>191603</v>
      </c>
      <c r="F76" s="13"/>
      <c r="G76" s="34">
        <v>0</v>
      </c>
      <c r="H76" s="13"/>
    </row>
    <row r="77" spans="1:8" ht="12.75" customHeight="1" x14ac:dyDescent="0.2">
      <c r="A77" s="31" t="s">
        <v>90</v>
      </c>
      <c r="B77" s="13"/>
      <c r="C77" s="32" t="s">
        <v>91</v>
      </c>
      <c r="D77" s="13"/>
      <c r="E77" s="33">
        <v>0</v>
      </c>
      <c r="F77" s="13"/>
      <c r="G77" s="34">
        <v>0</v>
      </c>
      <c r="H77" s="13"/>
    </row>
    <row r="78" spans="1:8" ht="12.75" customHeight="1" x14ac:dyDescent="0.2">
      <c r="A78" s="31" t="s">
        <v>92</v>
      </c>
      <c r="B78" s="13"/>
      <c r="C78" s="32" t="s">
        <v>93</v>
      </c>
      <c r="D78" s="13"/>
      <c r="E78" s="33">
        <v>3322147876</v>
      </c>
      <c r="F78" s="13"/>
      <c r="G78" s="34">
        <v>3177539490</v>
      </c>
      <c r="H78" s="13"/>
    </row>
    <row r="79" spans="1:8" ht="9.75" customHeight="1" x14ac:dyDescent="0.2">
      <c r="A79" s="13"/>
      <c r="B79" s="13"/>
      <c r="C79" s="13"/>
      <c r="D79" s="13"/>
      <c r="E79" s="13"/>
      <c r="F79" s="13"/>
      <c r="G79" s="13"/>
      <c r="H79" s="13"/>
    </row>
    <row r="80" spans="1:8" x14ac:dyDescent="0.2">
      <c r="A80" s="21" t="s">
        <v>94</v>
      </c>
      <c r="B80" s="30"/>
      <c r="C80" s="21" t="s">
        <v>95</v>
      </c>
      <c r="D80" s="30"/>
      <c r="E80" s="29">
        <f>+E81</f>
        <v>30309093036</v>
      </c>
      <c r="F80" s="30"/>
      <c r="G80" s="29">
        <f>+G81</f>
        <v>23420034842</v>
      </c>
      <c r="H80" s="13"/>
    </row>
    <row r="81" spans="1:8" ht="12.75" customHeight="1" x14ac:dyDescent="0.2">
      <c r="A81" s="31" t="s">
        <v>96</v>
      </c>
      <c r="B81" s="13"/>
      <c r="C81" s="32" t="s">
        <v>97</v>
      </c>
      <c r="D81" s="13"/>
      <c r="E81" s="33">
        <v>30309093036</v>
      </c>
      <c r="F81" s="13"/>
      <c r="G81" s="34">
        <v>23420034842</v>
      </c>
      <c r="H81" s="13"/>
    </row>
    <row r="82" spans="1:8" ht="9" customHeight="1" x14ac:dyDescent="0.2">
      <c r="A82" s="13"/>
      <c r="B82" s="13"/>
      <c r="C82" s="13"/>
      <c r="D82" s="13"/>
      <c r="E82" s="13"/>
      <c r="F82" s="13"/>
      <c r="G82" s="13"/>
      <c r="H82" s="13"/>
    </row>
    <row r="83" spans="1:8" x14ac:dyDescent="0.2">
      <c r="A83" s="21" t="s">
        <v>98</v>
      </c>
      <c r="B83" s="30"/>
      <c r="C83" s="21" t="s">
        <v>99</v>
      </c>
      <c r="D83" s="30"/>
      <c r="E83" s="29">
        <f>+E84</f>
        <v>2007745517</v>
      </c>
      <c r="F83" s="30"/>
      <c r="G83" s="29">
        <f>+G84</f>
        <v>1803559011</v>
      </c>
      <c r="H83" s="13"/>
    </row>
    <row r="84" spans="1:8" ht="12.75" customHeight="1" x14ac:dyDescent="0.2">
      <c r="A84" s="31" t="s">
        <v>100</v>
      </c>
      <c r="B84" s="13"/>
      <c r="C84" s="32" t="s">
        <v>101</v>
      </c>
      <c r="D84" s="13"/>
      <c r="E84" s="33">
        <v>2007745517</v>
      </c>
      <c r="F84" s="13"/>
      <c r="G84" s="34">
        <v>1803559011</v>
      </c>
      <c r="H84" s="13"/>
    </row>
    <row r="85" spans="1:8" x14ac:dyDescent="0.2">
      <c r="A85" s="13"/>
      <c r="B85" s="13"/>
      <c r="C85" s="13"/>
      <c r="D85" s="13"/>
      <c r="E85" s="13"/>
      <c r="F85" s="13"/>
      <c r="G85" s="13"/>
      <c r="H85" s="13"/>
    </row>
    <row r="86" spans="1:8" x14ac:dyDescent="0.2">
      <c r="A86" s="21" t="s">
        <v>102</v>
      </c>
      <c r="B86" s="30"/>
      <c r="C86" s="21" t="s">
        <v>103</v>
      </c>
      <c r="D86" s="30"/>
      <c r="E86" s="29">
        <f>+E87</f>
        <v>11694007434</v>
      </c>
      <c r="F86" s="30"/>
      <c r="G86" s="29">
        <f>+G87</f>
        <v>7592289885</v>
      </c>
      <c r="H86" s="13"/>
    </row>
    <row r="87" spans="1:8" ht="12.75" customHeight="1" x14ac:dyDescent="0.2">
      <c r="A87" s="31" t="s">
        <v>104</v>
      </c>
      <c r="B87" s="13"/>
      <c r="C87" s="32" t="s">
        <v>105</v>
      </c>
      <c r="D87" s="13"/>
      <c r="E87" s="33">
        <v>11694007434</v>
      </c>
      <c r="F87" s="13"/>
      <c r="G87" s="34">
        <v>7592289885</v>
      </c>
      <c r="H87" s="13"/>
    </row>
    <row r="88" spans="1:8" ht="8.25" customHeight="1" x14ac:dyDescent="0.2">
      <c r="A88" s="13"/>
      <c r="B88" s="13"/>
      <c r="C88" s="13"/>
      <c r="D88" s="13"/>
      <c r="E88" s="13"/>
      <c r="F88" s="13"/>
      <c r="G88" s="13"/>
      <c r="H88" s="13"/>
    </row>
    <row r="89" spans="1:8" x14ac:dyDescent="0.2">
      <c r="A89" s="13"/>
      <c r="B89" s="13"/>
      <c r="C89" s="23" t="s">
        <v>34</v>
      </c>
      <c r="D89" s="13"/>
      <c r="E89" s="25">
        <f>+E91</f>
        <v>16929259654</v>
      </c>
      <c r="F89" s="26"/>
      <c r="G89" s="25">
        <f>+G91</f>
        <v>19258391124</v>
      </c>
      <c r="H89" s="13"/>
    </row>
    <row r="90" spans="1:8" x14ac:dyDescent="0.2">
      <c r="A90" s="13"/>
      <c r="B90" s="13"/>
      <c r="C90" s="13"/>
      <c r="D90" s="13"/>
      <c r="E90" s="13"/>
      <c r="F90" s="13"/>
      <c r="G90" s="13"/>
      <c r="H90" s="13"/>
    </row>
    <row r="91" spans="1:8" x14ac:dyDescent="0.2">
      <c r="A91" s="21" t="s">
        <v>94</v>
      </c>
      <c r="B91" s="30"/>
      <c r="C91" s="21" t="s">
        <v>95</v>
      </c>
      <c r="D91" s="30"/>
      <c r="E91" s="29">
        <f>+E92</f>
        <v>16929259654</v>
      </c>
      <c r="F91" s="30"/>
      <c r="G91" s="29">
        <f>+G92</f>
        <v>19258391124</v>
      </c>
      <c r="H91" s="13"/>
    </row>
    <row r="92" spans="1:8" ht="12.75" customHeight="1" x14ac:dyDescent="0.2">
      <c r="A92" s="31" t="s">
        <v>106</v>
      </c>
      <c r="B92" s="13"/>
      <c r="C92" s="32" t="s">
        <v>107</v>
      </c>
      <c r="D92" s="13"/>
      <c r="E92" s="33">
        <v>16929259654</v>
      </c>
      <c r="F92" s="13"/>
      <c r="G92" s="34">
        <v>19258391124</v>
      </c>
      <c r="H92" s="13"/>
    </row>
    <row r="93" spans="1:8" ht="10.5" customHeight="1" x14ac:dyDescent="0.2">
      <c r="A93" s="13"/>
      <c r="B93" s="13"/>
      <c r="C93" s="13"/>
      <c r="D93" s="13"/>
      <c r="E93" s="13"/>
      <c r="F93" s="13"/>
      <c r="G93" s="13"/>
      <c r="H93" s="13"/>
    </row>
    <row r="94" spans="1:8" x14ac:dyDescent="0.2">
      <c r="A94" s="13"/>
      <c r="B94" s="13"/>
      <c r="C94" s="21" t="s">
        <v>108</v>
      </c>
      <c r="D94" s="13"/>
      <c r="E94" s="25">
        <f>+E71+E89</f>
        <v>64902319237</v>
      </c>
      <c r="F94" s="26"/>
      <c r="G94" s="25">
        <f>+G71+G89</f>
        <v>55791120374</v>
      </c>
      <c r="H94" s="13"/>
    </row>
    <row r="95" spans="1:8" ht="9.75" customHeight="1" x14ac:dyDescent="0.2">
      <c r="A95" s="13"/>
      <c r="B95" s="13"/>
      <c r="C95" s="13"/>
      <c r="D95" s="13"/>
      <c r="E95" s="13"/>
      <c r="F95" s="13"/>
      <c r="G95" s="13"/>
      <c r="H95" s="13"/>
    </row>
    <row r="96" spans="1:8" x14ac:dyDescent="0.2">
      <c r="A96" s="13"/>
      <c r="B96" s="13"/>
      <c r="C96" s="21" t="s">
        <v>109</v>
      </c>
      <c r="D96" s="13"/>
      <c r="E96" s="25">
        <f>+E98</f>
        <v>107304246272</v>
      </c>
      <c r="F96" s="26"/>
      <c r="G96" s="25">
        <f>+G98</f>
        <v>61814958017</v>
      </c>
      <c r="H96" s="13"/>
    </row>
    <row r="97" spans="1:10" ht="10.5" customHeight="1" x14ac:dyDescent="0.2">
      <c r="A97" s="13"/>
      <c r="B97" s="13"/>
      <c r="C97" s="13"/>
      <c r="D97" s="13"/>
      <c r="E97" s="13"/>
      <c r="F97" s="13"/>
      <c r="G97" s="13"/>
      <c r="H97" s="13"/>
    </row>
    <row r="98" spans="1:10" x14ac:dyDescent="0.2">
      <c r="A98" s="21" t="s">
        <v>110</v>
      </c>
      <c r="B98" s="30"/>
      <c r="C98" s="21" t="s">
        <v>111</v>
      </c>
      <c r="D98" s="30"/>
      <c r="E98" s="29">
        <f>SUM(E99:E102)</f>
        <v>107304246272</v>
      </c>
      <c r="F98" s="30"/>
      <c r="G98" s="29">
        <f>SUM(G99:G102)</f>
        <v>61814958017</v>
      </c>
      <c r="H98" s="13"/>
      <c r="I98" s="38"/>
    </row>
    <row r="99" spans="1:10" ht="12.75" customHeight="1" x14ac:dyDescent="0.2">
      <c r="A99" s="31" t="s">
        <v>112</v>
      </c>
      <c r="B99" s="13"/>
      <c r="C99" s="32" t="s">
        <v>113</v>
      </c>
      <c r="D99" s="13"/>
      <c r="E99" s="33">
        <v>22612118714</v>
      </c>
      <c r="F99" s="13"/>
      <c r="G99" s="34">
        <v>26962506145</v>
      </c>
      <c r="H99" s="13"/>
      <c r="I99" s="38"/>
      <c r="J99" s="38"/>
    </row>
    <row r="100" spans="1:10" ht="12.75" customHeight="1" x14ac:dyDescent="0.2">
      <c r="A100" s="31" t="s">
        <v>114</v>
      </c>
      <c r="B100" s="13"/>
      <c r="C100" s="32" t="s">
        <v>115</v>
      </c>
      <c r="D100" s="13"/>
      <c r="E100" s="33">
        <v>54733780000</v>
      </c>
      <c r="F100" s="13"/>
      <c r="G100" s="34">
        <v>0</v>
      </c>
      <c r="H100" s="13"/>
      <c r="I100" s="38"/>
    </row>
    <row r="101" spans="1:10" ht="12.75" customHeight="1" x14ac:dyDescent="0.2">
      <c r="A101" s="31" t="s">
        <v>116</v>
      </c>
      <c r="B101" s="13"/>
      <c r="C101" s="32" t="s">
        <v>117</v>
      </c>
      <c r="D101" s="13"/>
      <c r="E101" s="33">
        <f>+[1]listo!E58</f>
        <v>29958347558</v>
      </c>
      <c r="F101" s="13"/>
      <c r="G101" s="34">
        <v>32153939956</v>
      </c>
      <c r="H101" s="13"/>
      <c r="I101" s="38"/>
    </row>
    <row r="102" spans="1:10" ht="12.75" customHeight="1" x14ac:dyDescent="0.2">
      <c r="A102" s="31" t="s">
        <v>118</v>
      </c>
      <c r="B102" s="13"/>
      <c r="C102" s="36" t="s">
        <v>119</v>
      </c>
      <c r="D102" s="13"/>
      <c r="E102" s="33">
        <v>0</v>
      </c>
      <c r="F102" s="13"/>
      <c r="G102" s="34">
        <v>2698511916</v>
      </c>
      <c r="H102" s="13"/>
      <c r="I102" s="38"/>
      <c r="J102" s="38"/>
    </row>
    <row r="103" spans="1:10" ht="9.75" customHeight="1" x14ac:dyDescent="0.2">
      <c r="A103" s="13"/>
      <c r="B103" s="13"/>
      <c r="C103" s="13"/>
      <c r="D103" s="13"/>
      <c r="E103" s="13"/>
      <c r="F103" s="13"/>
      <c r="G103" s="13"/>
      <c r="H103" s="13"/>
    </row>
    <row r="104" spans="1:10" x14ac:dyDescent="0.2">
      <c r="A104" s="13"/>
      <c r="B104" s="13"/>
      <c r="C104" s="21" t="s">
        <v>120</v>
      </c>
      <c r="D104" s="13"/>
      <c r="E104" s="25">
        <f>+E98</f>
        <v>107304246272</v>
      </c>
      <c r="F104" s="26"/>
      <c r="G104" s="25">
        <f>+G98</f>
        <v>61814958017</v>
      </c>
      <c r="H104" s="13"/>
    </row>
    <row r="105" spans="1:10" ht="6" customHeight="1" x14ac:dyDescent="0.2">
      <c r="A105" s="13"/>
      <c r="B105" s="13"/>
      <c r="C105" s="13"/>
      <c r="D105" s="13"/>
      <c r="E105" s="13"/>
      <c r="F105" s="13"/>
      <c r="G105" s="13"/>
      <c r="H105" s="13"/>
    </row>
    <row r="106" spans="1:10" x14ac:dyDescent="0.2">
      <c r="A106" s="13"/>
      <c r="B106" s="13"/>
      <c r="C106" s="21" t="s">
        <v>121</v>
      </c>
      <c r="D106" s="13"/>
      <c r="E106" s="25">
        <v>172206565508</v>
      </c>
      <c r="F106" s="26"/>
      <c r="G106" s="25">
        <f>+G94+G104</f>
        <v>117606078391</v>
      </c>
      <c r="H106" s="13"/>
    </row>
    <row r="107" spans="1:10" x14ac:dyDescent="0.2">
      <c r="A107" s="13"/>
      <c r="B107" s="13"/>
      <c r="C107" s="13"/>
      <c r="D107" s="13"/>
      <c r="E107" s="13"/>
      <c r="F107" s="13"/>
      <c r="G107" s="13"/>
      <c r="H107" s="13"/>
    </row>
    <row r="108" spans="1:10" x14ac:dyDescent="0.2">
      <c r="A108" s="13"/>
      <c r="B108" s="13"/>
      <c r="C108" s="21" t="s">
        <v>60</v>
      </c>
      <c r="D108" s="13"/>
      <c r="E108" s="37">
        <f>+E110+E114+E118</f>
        <v>0</v>
      </c>
      <c r="F108" s="13"/>
      <c r="G108" s="37">
        <f>+G110+G114+G118</f>
        <v>0</v>
      </c>
      <c r="H108" s="13"/>
    </row>
    <row r="109" spans="1:10" ht="9" customHeight="1" x14ac:dyDescent="0.2">
      <c r="A109" s="13"/>
      <c r="B109" s="13"/>
      <c r="C109" s="13"/>
      <c r="D109" s="13"/>
      <c r="E109" s="13"/>
      <c r="F109" s="13"/>
      <c r="G109" s="13"/>
      <c r="H109" s="13"/>
    </row>
    <row r="110" spans="1:10" x14ac:dyDescent="0.2">
      <c r="A110" s="21" t="s">
        <v>122</v>
      </c>
      <c r="B110" s="30"/>
      <c r="C110" s="21" t="s">
        <v>123</v>
      </c>
      <c r="D110" s="30"/>
      <c r="E110" s="29">
        <f>+E111+E112</f>
        <v>31131478803</v>
      </c>
      <c r="F110" s="30"/>
      <c r="G110" s="29">
        <f>+G111+G112</f>
        <v>27572316477</v>
      </c>
      <c r="H110" s="13"/>
    </row>
    <row r="111" spans="1:10" ht="12.75" customHeight="1" x14ac:dyDescent="0.2">
      <c r="A111" s="31" t="s">
        <v>124</v>
      </c>
      <c r="B111" s="13"/>
      <c r="C111" s="36" t="s">
        <v>64</v>
      </c>
      <c r="D111" s="13"/>
      <c r="E111" s="33">
        <v>12030119609</v>
      </c>
      <c r="F111" s="13"/>
      <c r="G111" s="34">
        <v>8257329775</v>
      </c>
      <c r="H111" s="13"/>
    </row>
    <row r="112" spans="1:10" ht="12.75" customHeight="1" x14ac:dyDescent="0.2">
      <c r="A112" s="31" t="s">
        <v>125</v>
      </c>
      <c r="B112" s="13"/>
      <c r="C112" s="32" t="s">
        <v>126</v>
      </c>
      <c r="D112" s="13"/>
      <c r="E112" s="33">
        <v>19101359194</v>
      </c>
      <c r="F112" s="13"/>
      <c r="G112" s="34">
        <v>19314986702</v>
      </c>
      <c r="H112" s="13"/>
    </row>
    <row r="113" spans="1:14" x14ac:dyDescent="0.2">
      <c r="A113" s="13"/>
      <c r="B113" s="13"/>
      <c r="C113" s="13"/>
      <c r="D113" s="13"/>
      <c r="E113" s="13"/>
      <c r="F113" s="13"/>
      <c r="G113" s="13"/>
      <c r="H113" s="13"/>
    </row>
    <row r="114" spans="1:14" x14ac:dyDescent="0.2">
      <c r="A114" s="21" t="s">
        <v>127</v>
      </c>
      <c r="B114" s="30"/>
      <c r="C114" s="21" t="s">
        <v>128</v>
      </c>
      <c r="D114" s="30"/>
      <c r="E114" s="29">
        <f>SUM(E115:E116)</f>
        <v>1414103102</v>
      </c>
      <c r="F114" s="30"/>
      <c r="G114" s="29">
        <f>SUM(G115:G116)</f>
        <v>1414103102</v>
      </c>
      <c r="H114" s="13"/>
    </row>
    <row r="115" spans="1:14" ht="12.75" customHeight="1" x14ac:dyDescent="0.2">
      <c r="A115" s="31" t="s">
        <v>129</v>
      </c>
      <c r="B115" s="13"/>
      <c r="C115" s="32" t="s">
        <v>130</v>
      </c>
      <c r="D115" s="13"/>
      <c r="E115" s="33">
        <v>1358148650</v>
      </c>
      <c r="F115" s="13"/>
      <c r="G115" s="34">
        <v>1358148650</v>
      </c>
      <c r="H115" s="13"/>
    </row>
    <row r="116" spans="1:14" ht="12.75" customHeight="1" x14ac:dyDescent="0.2">
      <c r="A116" s="31" t="s">
        <v>131</v>
      </c>
      <c r="B116" s="13"/>
      <c r="C116" s="32" t="s">
        <v>132</v>
      </c>
      <c r="D116" s="13"/>
      <c r="E116" s="33">
        <v>55954452</v>
      </c>
      <c r="F116" s="13"/>
      <c r="G116" s="34">
        <v>55954452</v>
      </c>
      <c r="H116" s="13"/>
    </row>
    <row r="117" spans="1:14" x14ac:dyDescent="0.2">
      <c r="A117" s="13"/>
      <c r="B117" s="13"/>
      <c r="C117" s="13"/>
      <c r="D117" s="13"/>
      <c r="E117" s="13"/>
      <c r="F117" s="13"/>
      <c r="G117" s="13"/>
      <c r="H117" s="13"/>
    </row>
    <row r="118" spans="1:14" x14ac:dyDescent="0.2">
      <c r="A118" s="21" t="s">
        <v>133</v>
      </c>
      <c r="B118" s="30"/>
      <c r="C118" s="21" t="s">
        <v>134</v>
      </c>
      <c r="D118" s="30"/>
      <c r="E118" s="29">
        <f>SUM(E119:E120)</f>
        <v>-32545581905</v>
      </c>
      <c r="F118" s="30"/>
      <c r="G118" s="29">
        <f>SUM(G119:G120)</f>
        <v>-28986419579</v>
      </c>
      <c r="H118" s="13"/>
    </row>
    <row r="119" spans="1:14" ht="12.75" customHeight="1" x14ac:dyDescent="0.2">
      <c r="A119" s="31" t="s">
        <v>135</v>
      </c>
      <c r="B119" s="13"/>
      <c r="C119" s="32" t="s">
        <v>136</v>
      </c>
      <c r="D119" s="13"/>
      <c r="E119" s="33">
        <v>-31131478803</v>
      </c>
      <c r="F119" s="13"/>
      <c r="G119" s="34">
        <v>-27572316477</v>
      </c>
      <c r="H119" s="13"/>
    </row>
    <row r="120" spans="1:14" ht="12.75" customHeight="1" x14ac:dyDescent="0.2">
      <c r="A120" s="31" t="s">
        <v>137</v>
      </c>
      <c r="B120" s="13"/>
      <c r="C120" s="32" t="s">
        <v>138</v>
      </c>
      <c r="D120" s="13"/>
      <c r="E120" s="33">
        <v>-1414103102</v>
      </c>
      <c r="F120" s="13"/>
      <c r="G120" s="34">
        <v>-1414103102</v>
      </c>
      <c r="H120" s="13"/>
    </row>
    <row r="121" spans="1:14" x14ac:dyDescent="0.2">
      <c r="A121" s="13"/>
      <c r="B121" s="13"/>
      <c r="C121" s="13"/>
      <c r="D121" s="13"/>
      <c r="E121" s="27">
        <f>+E106-E49</f>
        <v>0</v>
      </c>
      <c r="F121" s="13"/>
      <c r="G121" s="27">
        <f>+G106-G49</f>
        <v>0</v>
      </c>
      <c r="H121" s="13"/>
    </row>
    <row r="122" spans="1:14" ht="9.75" customHeight="1" x14ac:dyDescent="0.2">
      <c r="A122" s="13"/>
      <c r="B122" s="13"/>
      <c r="C122" s="13"/>
      <c r="D122" s="13"/>
      <c r="E122" s="27"/>
      <c r="F122" s="13"/>
      <c r="G122" s="27"/>
      <c r="H122" s="13"/>
    </row>
    <row r="123" spans="1:14" x14ac:dyDescent="0.2">
      <c r="A123" s="30"/>
      <c r="B123" s="30"/>
      <c r="C123" s="30"/>
      <c r="D123" s="30"/>
      <c r="E123" s="30"/>
      <c r="F123" s="30"/>
      <c r="G123" s="30"/>
      <c r="H123" s="30"/>
      <c r="I123" s="39"/>
      <c r="J123" s="39"/>
      <c r="K123" s="39"/>
      <c r="L123" s="39"/>
      <c r="M123" s="39"/>
      <c r="N123" s="39"/>
    </row>
    <row r="124" spans="1:14" ht="12.75" customHeight="1" x14ac:dyDescent="0.2">
      <c r="A124" s="102" t="s">
        <v>139</v>
      </c>
      <c r="B124" s="102"/>
      <c r="C124" s="102"/>
      <c r="D124" s="40"/>
      <c r="E124" s="102" t="s">
        <v>140</v>
      </c>
      <c r="F124" s="102"/>
      <c r="G124" s="102"/>
      <c r="H124" s="30"/>
      <c r="I124" s="39"/>
      <c r="J124" s="41"/>
      <c r="K124" s="41"/>
      <c r="L124" s="41"/>
      <c r="M124" s="41"/>
      <c r="N124" s="41"/>
    </row>
    <row r="125" spans="1:14" ht="12.75" customHeight="1" x14ac:dyDescent="0.2">
      <c r="A125" s="101" t="s">
        <v>141</v>
      </c>
      <c r="B125" s="101"/>
      <c r="C125" s="101"/>
      <c r="D125" s="42"/>
      <c r="E125" s="101" t="s">
        <v>142</v>
      </c>
      <c r="F125" s="101"/>
      <c r="G125" s="101"/>
      <c r="H125" s="30"/>
      <c r="I125" s="39"/>
      <c r="J125" s="43"/>
      <c r="K125" s="43"/>
      <c r="L125" s="43"/>
      <c r="M125" s="43"/>
      <c r="N125" s="43"/>
    </row>
    <row r="126" spans="1:14" ht="12.75" customHeight="1" x14ac:dyDescent="0.2">
      <c r="A126" s="44"/>
      <c r="B126" s="44"/>
      <c r="C126" s="44"/>
      <c r="D126" s="42"/>
      <c r="E126" s="44"/>
      <c r="F126" s="44"/>
      <c r="G126" s="44"/>
      <c r="H126" s="30"/>
      <c r="I126" s="39"/>
      <c r="J126" s="43"/>
      <c r="K126" s="43"/>
      <c r="L126" s="43"/>
      <c r="M126" s="43"/>
      <c r="N126" s="43"/>
    </row>
    <row r="127" spans="1:14" x14ac:dyDescent="0.2">
      <c r="A127" s="30"/>
      <c r="B127" s="30"/>
      <c r="C127" s="30"/>
      <c r="D127" s="30"/>
      <c r="E127" s="30"/>
      <c r="F127" s="30"/>
      <c r="G127" s="30"/>
      <c r="H127" s="30"/>
      <c r="I127" s="39"/>
      <c r="J127" s="39"/>
      <c r="K127" s="39"/>
      <c r="L127" s="39"/>
      <c r="M127" s="39"/>
      <c r="N127" s="39"/>
    </row>
    <row r="128" spans="1:14" ht="12.75" customHeight="1" x14ac:dyDescent="0.2">
      <c r="A128" s="102" t="s">
        <v>143</v>
      </c>
      <c r="B128" s="102"/>
      <c r="C128" s="102"/>
      <c r="D128" s="102"/>
      <c r="E128" s="102"/>
      <c r="F128" s="102"/>
      <c r="G128" s="102"/>
      <c r="H128" s="40"/>
      <c r="I128" s="41"/>
      <c r="J128" s="41"/>
      <c r="K128" s="41"/>
      <c r="L128" s="41"/>
      <c r="M128" s="41"/>
      <c r="N128" s="39"/>
    </row>
    <row r="129" spans="1:14" ht="12.75" customHeight="1" x14ac:dyDescent="0.2">
      <c r="A129" s="101" t="s">
        <v>144</v>
      </c>
      <c r="B129" s="101"/>
      <c r="C129" s="101"/>
      <c r="D129" s="101"/>
      <c r="E129" s="101"/>
      <c r="F129" s="101"/>
      <c r="G129" s="101"/>
      <c r="H129" s="42"/>
      <c r="I129" s="43"/>
      <c r="J129" s="43"/>
      <c r="K129" s="43"/>
      <c r="L129" s="43"/>
      <c r="M129" s="43"/>
      <c r="N129" s="39"/>
    </row>
    <row r="130" spans="1:14" x14ac:dyDescent="0.2">
      <c r="A130" s="103" t="s">
        <v>145</v>
      </c>
      <c r="B130" s="103"/>
      <c r="C130" s="103"/>
      <c r="D130" s="103"/>
      <c r="E130" s="103"/>
      <c r="F130" s="103"/>
      <c r="G130" s="103"/>
      <c r="H130" s="45"/>
      <c r="I130" s="46"/>
      <c r="J130" s="46"/>
      <c r="K130" s="46"/>
      <c r="L130" s="46"/>
      <c r="M130" s="46"/>
      <c r="N130" s="39"/>
    </row>
  </sheetData>
  <mergeCells count="11">
    <mergeCell ref="A2:H2"/>
    <mergeCell ref="A3:H3"/>
    <mergeCell ref="A4:H4"/>
    <mergeCell ref="A5:H5"/>
    <mergeCell ref="A124:C124"/>
    <mergeCell ref="E124:G124"/>
    <mergeCell ref="A125:C125"/>
    <mergeCell ref="E125:G125"/>
    <mergeCell ref="A128:G128"/>
    <mergeCell ref="A129:G129"/>
    <mergeCell ref="A130:G130"/>
  </mergeCells>
  <pageMargins left="0.70866141732283472" right="0.70866141732283472" top="0.55118110236220474" bottom="0.35433070866141736" header="0.31496062992125984" footer="0.31496062992125984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opLeftCell="A7" workbookViewId="0">
      <selection activeCell="A3" sqref="A3:H3"/>
    </sheetView>
  </sheetViews>
  <sheetFormatPr baseColWidth="10" defaultRowHeight="12.75" x14ac:dyDescent="0.2"/>
  <cols>
    <col min="1" max="1" width="8.5703125" customWidth="1"/>
    <col min="2" max="2" width="3.28515625" customWidth="1"/>
    <col min="3" max="3" width="43.42578125" customWidth="1"/>
    <col min="5" max="5" width="14.7109375" bestFit="1" customWidth="1"/>
    <col min="6" max="6" width="12.5703125" customWidth="1"/>
    <col min="7" max="7" width="16.140625" style="47" customWidth="1"/>
    <col min="257" max="257" width="8.5703125" customWidth="1"/>
    <col min="258" max="258" width="3.28515625" customWidth="1"/>
    <col min="259" max="259" width="43.42578125" customWidth="1"/>
    <col min="261" max="261" width="14.7109375" bestFit="1" customWidth="1"/>
    <col min="262" max="262" width="12.5703125" customWidth="1"/>
    <col min="263" max="263" width="16.140625" customWidth="1"/>
    <col min="513" max="513" width="8.5703125" customWidth="1"/>
    <col min="514" max="514" width="3.28515625" customWidth="1"/>
    <col min="515" max="515" width="43.42578125" customWidth="1"/>
    <col min="517" max="517" width="14.7109375" bestFit="1" customWidth="1"/>
    <col min="518" max="518" width="12.5703125" customWidth="1"/>
    <col min="519" max="519" width="16.140625" customWidth="1"/>
    <col min="769" max="769" width="8.5703125" customWidth="1"/>
    <col min="770" max="770" width="3.28515625" customWidth="1"/>
    <col min="771" max="771" width="43.42578125" customWidth="1"/>
    <col min="773" max="773" width="14.7109375" bestFit="1" customWidth="1"/>
    <col min="774" max="774" width="12.5703125" customWidth="1"/>
    <col min="775" max="775" width="16.140625" customWidth="1"/>
    <col min="1025" max="1025" width="8.5703125" customWidth="1"/>
    <col min="1026" max="1026" width="3.28515625" customWidth="1"/>
    <col min="1027" max="1027" width="43.42578125" customWidth="1"/>
    <col min="1029" max="1029" width="14.7109375" bestFit="1" customWidth="1"/>
    <col min="1030" max="1030" width="12.5703125" customWidth="1"/>
    <col min="1031" max="1031" width="16.140625" customWidth="1"/>
    <col min="1281" max="1281" width="8.5703125" customWidth="1"/>
    <col min="1282" max="1282" width="3.28515625" customWidth="1"/>
    <col min="1283" max="1283" width="43.42578125" customWidth="1"/>
    <col min="1285" max="1285" width="14.7109375" bestFit="1" customWidth="1"/>
    <col min="1286" max="1286" width="12.5703125" customWidth="1"/>
    <col min="1287" max="1287" width="16.140625" customWidth="1"/>
    <col min="1537" max="1537" width="8.5703125" customWidth="1"/>
    <col min="1538" max="1538" width="3.28515625" customWidth="1"/>
    <col min="1539" max="1539" width="43.42578125" customWidth="1"/>
    <col min="1541" max="1541" width="14.7109375" bestFit="1" customWidth="1"/>
    <col min="1542" max="1542" width="12.5703125" customWidth="1"/>
    <col min="1543" max="1543" width="16.140625" customWidth="1"/>
    <col min="1793" max="1793" width="8.5703125" customWidth="1"/>
    <col min="1794" max="1794" width="3.28515625" customWidth="1"/>
    <col min="1795" max="1795" width="43.42578125" customWidth="1"/>
    <col min="1797" max="1797" width="14.7109375" bestFit="1" customWidth="1"/>
    <col min="1798" max="1798" width="12.5703125" customWidth="1"/>
    <col min="1799" max="1799" width="16.140625" customWidth="1"/>
    <col min="2049" max="2049" width="8.5703125" customWidth="1"/>
    <col min="2050" max="2050" width="3.28515625" customWidth="1"/>
    <col min="2051" max="2051" width="43.42578125" customWidth="1"/>
    <col min="2053" max="2053" width="14.7109375" bestFit="1" customWidth="1"/>
    <col min="2054" max="2054" width="12.5703125" customWidth="1"/>
    <col min="2055" max="2055" width="16.140625" customWidth="1"/>
    <col min="2305" max="2305" width="8.5703125" customWidth="1"/>
    <col min="2306" max="2306" width="3.28515625" customWidth="1"/>
    <col min="2307" max="2307" width="43.42578125" customWidth="1"/>
    <col min="2309" max="2309" width="14.7109375" bestFit="1" customWidth="1"/>
    <col min="2310" max="2310" width="12.5703125" customWidth="1"/>
    <col min="2311" max="2311" width="16.140625" customWidth="1"/>
    <col min="2561" max="2561" width="8.5703125" customWidth="1"/>
    <col min="2562" max="2562" width="3.28515625" customWidth="1"/>
    <col min="2563" max="2563" width="43.42578125" customWidth="1"/>
    <col min="2565" max="2565" width="14.7109375" bestFit="1" customWidth="1"/>
    <col min="2566" max="2566" width="12.5703125" customWidth="1"/>
    <col min="2567" max="2567" width="16.140625" customWidth="1"/>
    <col min="2817" max="2817" width="8.5703125" customWidth="1"/>
    <col min="2818" max="2818" width="3.28515625" customWidth="1"/>
    <col min="2819" max="2819" width="43.42578125" customWidth="1"/>
    <col min="2821" max="2821" width="14.7109375" bestFit="1" customWidth="1"/>
    <col min="2822" max="2822" width="12.5703125" customWidth="1"/>
    <col min="2823" max="2823" width="16.140625" customWidth="1"/>
    <col min="3073" max="3073" width="8.5703125" customWidth="1"/>
    <col min="3074" max="3074" width="3.28515625" customWidth="1"/>
    <col min="3075" max="3075" width="43.42578125" customWidth="1"/>
    <col min="3077" max="3077" width="14.7109375" bestFit="1" customWidth="1"/>
    <col min="3078" max="3078" width="12.5703125" customWidth="1"/>
    <col min="3079" max="3079" width="16.140625" customWidth="1"/>
    <col min="3329" max="3329" width="8.5703125" customWidth="1"/>
    <col min="3330" max="3330" width="3.28515625" customWidth="1"/>
    <col min="3331" max="3331" width="43.42578125" customWidth="1"/>
    <col min="3333" max="3333" width="14.7109375" bestFit="1" customWidth="1"/>
    <col min="3334" max="3334" width="12.5703125" customWidth="1"/>
    <col min="3335" max="3335" width="16.140625" customWidth="1"/>
    <col min="3585" max="3585" width="8.5703125" customWidth="1"/>
    <col min="3586" max="3586" width="3.28515625" customWidth="1"/>
    <col min="3587" max="3587" width="43.42578125" customWidth="1"/>
    <col min="3589" max="3589" width="14.7109375" bestFit="1" customWidth="1"/>
    <col min="3590" max="3590" width="12.5703125" customWidth="1"/>
    <col min="3591" max="3591" width="16.140625" customWidth="1"/>
    <col min="3841" max="3841" width="8.5703125" customWidth="1"/>
    <col min="3842" max="3842" width="3.28515625" customWidth="1"/>
    <col min="3843" max="3843" width="43.42578125" customWidth="1"/>
    <col min="3845" max="3845" width="14.7109375" bestFit="1" customWidth="1"/>
    <col min="3846" max="3846" width="12.5703125" customWidth="1"/>
    <col min="3847" max="3847" width="16.140625" customWidth="1"/>
    <col min="4097" max="4097" width="8.5703125" customWidth="1"/>
    <col min="4098" max="4098" width="3.28515625" customWidth="1"/>
    <col min="4099" max="4099" width="43.42578125" customWidth="1"/>
    <col min="4101" max="4101" width="14.7109375" bestFit="1" customWidth="1"/>
    <col min="4102" max="4102" width="12.5703125" customWidth="1"/>
    <col min="4103" max="4103" width="16.140625" customWidth="1"/>
    <col min="4353" max="4353" width="8.5703125" customWidth="1"/>
    <col min="4354" max="4354" width="3.28515625" customWidth="1"/>
    <col min="4355" max="4355" width="43.42578125" customWidth="1"/>
    <col min="4357" max="4357" width="14.7109375" bestFit="1" customWidth="1"/>
    <col min="4358" max="4358" width="12.5703125" customWidth="1"/>
    <col min="4359" max="4359" width="16.140625" customWidth="1"/>
    <col min="4609" max="4609" width="8.5703125" customWidth="1"/>
    <col min="4610" max="4610" width="3.28515625" customWidth="1"/>
    <col min="4611" max="4611" width="43.42578125" customWidth="1"/>
    <col min="4613" max="4613" width="14.7109375" bestFit="1" customWidth="1"/>
    <col min="4614" max="4614" width="12.5703125" customWidth="1"/>
    <col min="4615" max="4615" width="16.140625" customWidth="1"/>
    <col min="4865" max="4865" width="8.5703125" customWidth="1"/>
    <col min="4866" max="4866" width="3.28515625" customWidth="1"/>
    <col min="4867" max="4867" width="43.42578125" customWidth="1"/>
    <col min="4869" max="4869" width="14.7109375" bestFit="1" customWidth="1"/>
    <col min="4870" max="4870" width="12.5703125" customWidth="1"/>
    <col min="4871" max="4871" width="16.140625" customWidth="1"/>
    <col min="5121" max="5121" width="8.5703125" customWidth="1"/>
    <col min="5122" max="5122" width="3.28515625" customWidth="1"/>
    <col min="5123" max="5123" width="43.42578125" customWidth="1"/>
    <col min="5125" max="5125" width="14.7109375" bestFit="1" customWidth="1"/>
    <col min="5126" max="5126" width="12.5703125" customWidth="1"/>
    <col min="5127" max="5127" width="16.140625" customWidth="1"/>
    <col min="5377" max="5377" width="8.5703125" customWidth="1"/>
    <col min="5378" max="5378" width="3.28515625" customWidth="1"/>
    <col min="5379" max="5379" width="43.42578125" customWidth="1"/>
    <col min="5381" max="5381" width="14.7109375" bestFit="1" customWidth="1"/>
    <col min="5382" max="5382" width="12.5703125" customWidth="1"/>
    <col min="5383" max="5383" width="16.140625" customWidth="1"/>
    <col min="5633" max="5633" width="8.5703125" customWidth="1"/>
    <col min="5634" max="5634" width="3.28515625" customWidth="1"/>
    <col min="5635" max="5635" width="43.42578125" customWidth="1"/>
    <col min="5637" max="5637" width="14.7109375" bestFit="1" customWidth="1"/>
    <col min="5638" max="5638" width="12.5703125" customWidth="1"/>
    <col min="5639" max="5639" width="16.140625" customWidth="1"/>
    <col min="5889" max="5889" width="8.5703125" customWidth="1"/>
    <col min="5890" max="5890" width="3.28515625" customWidth="1"/>
    <col min="5891" max="5891" width="43.42578125" customWidth="1"/>
    <col min="5893" max="5893" width="14.7109375" bestFit="1" customWidth="1"/>
    <col min="5894" max="5894" width="12.5703125" customWidth="1"/>
    <col min="5895" max="5895" width="16.140625" customWidth="1"/>
    <col min="6145" max="6145" width="8.5703125" customWidth="1"/>
    <col min="6146" max="6146" width="3.28515625" customWidth="1"/>
    <col min="6147" max="6147" width="43.42578125" customWidth="1"/>
    <col min="6149" max="6149" width="14.7109375" bestFit="1" customWidth="1"/>
    <col min="6150" max="6150" width="12.5703125" customWidth="1"/>
    <col min="6151" max="6151" width="16.140625" customWidth="1"/>
    <col min="6401" max="6401" width="8.5703125" customWidth="1"/>
    <col min="6402" max="6402" width="3.28515625" customWidth="1"/>
    <col min="6403" max="6403" width="43.42578125" customWidth="1"/>
    <col min="6405" max="6405" width="14.7109375" bestFit="1" customWidth="1"/>
    <col min="6406" max="6406" width="12.5703125" customWidth="1"/>
    <col min="6407" max="6407" width="16.140625" customWidth="1"/>
    <col min="6657" max="6657" width="8.5703125" customWidth="1"/>
    <col min="6658" max="6658" width="3.28515625" customWidth="1"/>
    <col min="6659" max="6659" width="43.42578125" customWidth="1"/>
    <col min="6661" max="6661" width="14.7109375" bestFit="1" customWidth="1"/>
    <col min="6662" max="6662" width="12.5703125" customWidth="1"/>
    <col min="6663" max="6663" width="16.140625" customWidth="1"/>
    <col min="6913" max="6913" width="8.5703125" customWidth="1"/>
    <col min="6914" max="6914" width="3.28515625" customWidth="1"/>
    <col min="6915" max="6915" width="43.42578125" customWidth="1"/>
    <col min="6917" max="6917" width="14.7109375" bestFit="1" customWidth="1"/>
    <col min="6918" max="6918" width="12.5703125" customWidth="1"/>
    <col min="6919" max="6919" width="16.140625" customWidth="1"/>
    <col min="7169" max="7169" width="8.5703125" customWidth="1"/>
    <col min="7170" max="7170" width="3.28515625" customWidth="1"/>
    <col min="7171" max="7171" width="43.42578125" customWidth="1"/>
    <col min="7173" max="7173" width="14.7109375" bestFit="1" customWidth="1"/>
    <col min="7174" max="7174" width="12.5703125" customWidth="1"/>
    <col min="7175" max="7175" width="16.140625" customWidth="1"/>
    <col min="7425" max="7425" width="8.5703125" customWidth="1"/>
    <col min="7426" max="7426" width="3.28515625" customWidth="1"/>
    <col min="7427" max="7427" width="43.42578125" customWidth="1"/>
    <col min="7429" max="7429" width="14.7109375" bestFit="1" customWidth="1"/>
    <col min="7430" max="7430" width="12.5703125" customWidth="1"/>
    <col min="7431" max="7431" width="16.140625" customWidth="1"/>
    <col min="7681" max="7681" width="8.5703125" customWidth="1"/>
    <col min="7682" max="7682" width="3.28515625" customWidth="1"/>
    <col min="7683" max="7683" width="43.42578125" customWidth="1"/>
    <col min="7685" max="7685" width="14.7109375" bestFit="1" customWidth="1"/>
    <col min="7686" max="7686" width="12.5703125" customWidth="1"/>
    <col min="7687" max="7687" width="16.140625" customWidth="1"/>
    <col min="7937" max="7937" width="8.5703125" customWidth="1"/>
    <col min="7938" max="7938" width="3.28515625" customWidth="1"/>
    <col min="7939" max="7939" width="43.42578125" customWidth="1"/>
    <col min="7941" max="7941" width="14.7109375" bestFit="1" customWidth="1"/>
    <col min="7942" max="7942" width="12.5703125" customWidth="1"/>
    <col min="7943" max="7943" width="16.140625" customWidth="1"/>
    <col min="8193" max="8193" width="8.5703125" customWidth="1"/>
    <col min="8194" max="8194" width="3.28515625" customWidth="1"/>
    <col min="8195" max="8195" width="43.42578125" customWidth="1"/>
    <col min="8197" max="8197" width="14.7109375" bestFit="1" customWidth="1"/>
    <col min="8198" max="8198" width="12.5703125" customWidth="1"/>
    <col min="8199" max="8199" width="16.140625" customWidth="1"/>
    <col min="8449" max="8449" width="8.5703125" customWidth="1"/>
    <col min="8450" max="8450" width="3.28515625" customWidth="1"/>
    <col min="8451" max="8451" width="43.42578125" customWidth="1"/>
    <col min="8453" max="8453" width="14.7109375" bestFit="1" customWidth="1"/>
    <col min="8454" max="8454" width="12.5703125" customWidth="1"/>
    <col min="8455" max="8455" width="16.140625" customWidth="1"/>
    <col min="8705" max="8705" width="8.5703125" customWidth="1"/>
    <col min="8706" max="8706" width="3.28515625" customWidth="1"/>
    <col min="8707" max="8707" width="43.42578125" customWidth="1"/>
    <col min="8709" max="8709" width="14.7109375" bestFit="1" customWidth="1"/>
    <col min="8710" max="8710" width="12.5703125" customWidth="1"/>
    <col min="8711" max="8711" width="16.140625" customWidth="1"/>
    <col min="8961" max="8961" width="8.5703125" customWidth="1"/>
    <col min="8962" max="8962" width="3.28515625" customWidth="1"/>
    <col min="8963" max="8963" width="43.42578125" customWidth="1"/>
    <col min="8965" max="8965" width="14.7109375" bestFit="1" customWidth="1"/>
    <col min="8966" max="8966" width="12.5703125" customWidth="1"/>
    <col min="8967" max="8967" width="16.140625" customWidth="1"/>
    <col min="9217" max="9217" width="8.5703125" customWidth="1"/>
    <col min="9218" max="9218" width="3.28515625" customWidth="1"/>
    <col min="9219" max="9219" width="43.42578125" customWidth="1"/>
    <col min="9221" max="9221" width="14.7109375" bestFit="1" customWidth="1"/>
    <col min="9222" max="9222" width="12.5703125" customWidth="1"/>
    <col min="9223" max="9223" width="16.140625" customWidth="1"/>
    <col min="9473" max="9473" width="8.5703125" customWidth="1"/>
    <col min="9474" max="9474" width="3.28515625" customWidth="1"/>
    <col min="9475" max="9475" width="43.42578125" customWidth="1"/>
    <col min="9477" max="9477" width="14.7109375" bestFit="1" customWidth="1"/>
    <col min="9478" max="9478" width="12.5703125" customWidth="1"/>
    <col min="9479" max="9479" width="16.140625" customWidth="1"/>
    <col min="9729" max="9729" width="8.5703125" customWidth="1"/>
    <col min="9730" max="9730" width="3.28515625" customWidth="1"/>
    <col min="9731" max="9731" width="43.42578125" customWidth="1"/>
    <col min="9733" max="9733" width="14.7109375" bestFit="1" customWidth="1"/>
    <col min="9734" max="9734" width="12.5703125" customWidth="1"/>
    <col min="9735" max="9735" width="16.140625" customWidth="1"/>
    <col min="9985" max="9985" width="8.5703125" customWidth="1"/>
    <col min="9986" max="9986" width="3.28515625" customWidth="1"/>
    <col min="9987" max="9987" width="43.42578125" customWidth="1"/>
    <col min="9989" max="9989" width="14.7109375" bestFit="1" customWidth="1"/>
    <col min="9990" max="9990" width="12.5703125" customWidth="1"/>
    <col min="9991" max="9991" width="16.140625" customWidth="1"/>
    <col min="10241" max="10241" width="8.5703125" customWidth="1"/>
    <col min="10242" max="10242" width="3.28515625" customWidth="1"/>
    <col min="10243" max="10243" width="43.42578125" customWidth="1"/>
    <col min="10245" max="10245" width="14.7109375" bestFit="1" customWidth="1"/>
    <col min="10246" max="10246" width="12.5703125" customWidth="1"/>
    <col min="10247" max="10247" width="16.140625" customWidth="1"/>
    <col min="10497" max="10497" width="8.5703125" customWidth="1"/>
    <col min="10498" max="10498" width="3.28515625" customWidth="1"/>
    <col min="10499" max="10499" width="43.42578125" customWidth="1"/>
    <col min="10501" max="10501" width="14.7109375" bestFit="1" customWidth="1"/>
    <col min="10502" max="10502" width="12.5703125" customWidth="1"/>
    <col min="10503" max="10503" width="16.140625" customWidth="1"/>
    <col min="10753" max="10753" width="8.5703125" customWidth="1"/>
    <col min="10754" max="10754" width="3.28515625" customWidth="1"/>
    <col min="10755" max="10755" width="43.42578125" customWidth="1"/>
    <col min="10757" max="10757" width="14.7109375" bestFit="1" customWidth="1"/>
    <col min="10758" max="10758" width="12.5703125" customWidth="1"/>
    <col min="10759" max="10759" width="16.140625" customWidth="1"/>
    <col min="11009" max="11009" width="8.5703125" customWidth="1"/>
    <col min="11010" max="11010" width="3.28515625" customWidth="1"/>
    <col min="11011" max="11011" width="43.42578125" customWidth="1"/>
    <col min="11013" max="11013" width="14.7109375" bestFit="1" customWidth="1"/>
    <col min="11014" max="11014" width="12.5703125" customWidth="1"/>
    <col min="11015" max="11015" width="16.140625" customWidth="1"/>
    <col min="11265" max="11265" width="8.5703125" customWidth="1"/>
    <col min="11266" max="11266" width="3.28515625" customWidth="1"/>
    <col min="11267" max="11267" width="43.42578125" customWidth="1"/>
    <col min="11269" max="11269" width="14.7109375" bestFit="1" customWidth="1"/>
    <col min="11270" max="11270" width="12.5703125" customWidth="1"/>
    <col min="11271" max="11271" width="16.140625" customWidth="1"/>
    <col min="11521" max="11521" width="8.5703125" customWidth="1"/>
    <col min="11522" max="11522" width="3.28515625" customWidth="1"/>
    <col min="11523" max="11523" width="43.42578125" customWidth="1"/>
    <col min="11525" max="11525" width="14.7109375" bestFit="1" customWidth="1"/>
    <col min="11526" max="11526" width="12.5703125" customWidth="1"/>
    <col min="11527" max="11527" width="16.140625" customWidth="1"/>
    <col min="11777" max="11777" width="8.5703125" customWidth="1"/>
    <col min="11778" max="11778" width="3.28515625" customWidth="1"/>
    <col min="11779" max="11779" width="43.42578125" customWidth="1"/>
    <col min="11781" max="11781" width="14.7109375" bestFit="1" customWidth="1"/>
    <col min="11782" max="11782" width="12.5703125" customWidth="1"/>
    <col min="11783" max="11783" width="16.140625" customWidth="1"/>
    <col min="12033" max="12033" width="8.5703125" customWidth="1"/>
    <col min="12034" max="12034" width="3.28515625" customWidth="1"/>
    <col min="12035" max="12035" width="43.42578125" customWidth="1"/>
    <col min="12037" max="12037" width="14.7109375" bestFit="1" customWidth="1"/>
    <col min="12038" max="12038" width="12.5703125" customWidth="1"/>
    <col min="12039" max="12039" width="16.140625" customWidth="1"/>
    <col min="12289" max="12289" width="8.5703125" customWidth="1"/>
    <col min="12290" max="12290" width="3.28515625" customWidth="1"/>
    <col min="12291" max="12291" width="43.42578125" customWidth="1"/>
    <col min="12293" max="12293" width="14.7109375" bestFit="1" customWidth="1"/>
    <col min="12294" max="12294" width="12.5703125" customWidth="1"/>
    <col min="12295" max="12295" width="16.140625" customWidth="1"/>
    <col min="12545" max="12545" width="8.5703125" customWidth="1"/>
    <col min="12546" max="12546" width="3.28515625" customWidth="1"/>
    <col min="12547" max="12547" width="43.42578125" customWidth="1"/>
    <col min="12549" max="12549" width="14.7109375" bestFit="1" customWidth="1"/>
    <col min="12550" max="12550" width="12.5703125" customWidth="1"/>
    <col min="12551" max="12551" width="16.140625" customWidth="1"/>
    <col min="12801" max="12801" width="8.5703125" customWidth="1"/>
    <col min="12802" max="12802" width="3.28515625" customWidth="1"/>
    <col min="12803" max="12803" width="43.42578125" customWidth="1"/>
    <col min="12805" max="12805" width="14.7109375" bestFit="1" customWidth="1"/>
    <col min="12806" max="12806" width="12.5703125" customWidth="1"/>
    <col min="12807" max="12807" width="16.140625" customWidth="1"/>
    <col min="13057" max="13057" width="8.5703125" customWidth="1"/>
    <col min="13058" max="13058" width="3.28515625" customWidth="1"/>
    <col min="13059" max="13059" width="43.42578125" customWidth="1"/>
    <col min="13061" max="13061" width="14.7109375" bestFit="1" customWidth="1"/>
    <col min="13062" max="13062" width="12.5703125" customWidth="1"/>
    <col min="13063" max="13063" width="16.140625" customWidth="1"/>
    <col min="13313" max="13313" width="8.5703125" customWidth="1"/>
    <col min="13314" max="13314" width="3.28515625" customWidth="1"/>
    <col min="13315" max="13315" width="43.42578125" customWidth="1"/>
    <col min="13317" max="13317" width="14.7109375" bestFit="1" customWidth="1"/>
    <col min="13318" max="13318" width="12.5703125" customWidth="1"/>
    <col min="13319" max="13319" width="16.140625" customWidth="1"/>
    <col min="13569" max="13569" width="8.5703125" customWidth="1"/>
    <col min="13570" max="13570" width="3.28515625" customWidth="1"/>
    <col min="13571" max="13571" width="43.42578125" customWidth="1"/>
    <col min="13573" max="13573" width="14.7109375" bestFit="1" customWidth="1"/>
    <col min="13574" max="13574" width="12.5703125" customWidth="1"/>
    <col min="13575" max="13575" width="16.140625" customWidth="1"/>
    <col min="13825" max="13825" width="8.5703125" customWidth="1"/>
    <col min="13826" max="13826" width="3.28515625" customWidth="1"/>
    <col min="13827" max="13827" width="43.42578125" customWidth="1"/>
    <col min="13829" max="13829" width="14.7109375" bestFit="1" customWidth="1"/>
    <col min="13830" max="13830" width="12.5703125" customWidth="1"/>
    <col min="13831" max="13831" width="16.140625" customWidth="1"/>
    <col min="14081" max="14081" width="8.5703125" customWidth="1"/>
    <col min="14082" max="14082" width="3.28515625" customWidth="1"/>
    <col min="14083" max="14083" width="43.42578125" customWidth="1"/>
    <col min="14085" max="14085" width="14.7109375" bestFit="1" customWidth="1"/>
    <col min="14086" max="14086" width="12.5703125" customWidth="1"/>
    <col min="14087" max="14087" width="16.140625" customWidth="1"/>
    <col min="14337" max="14337" width="8.5703125" customWidth="1"/>
    <col min="14338" max="14338" width="3.28515625" customWidth="1"/>
    <col min="14339" max="14339" width="43.42578125" customWidth="1"/>
    <col min="14341" max="14341" width="14.7109375" bestFit="1" customWidth="1"/>
    <col min="14342" max="14342" width="12.5703125" customWidth="1"/>
    <col min="14343" max="14343" width="16.140625" customWidth="1"/>
    <col min="14593" max="14593" width="8.5703125" customWidth="1"/>
    <col min="14594" max="14594" width="3.28515625" customWidth="1"/>
    <col min="14595" max="14595" width="43.42578125" customWidth="1"/>
    <col min="14597" max="14597" width="14.7109375" bestFit="1" customWidth="1"/>
    <col min="14598" max="14598" width="12.5703125" customWidth="1"/>
    <col min="14599" max="14599" width="16.140625" customWidth="1"/>
    <col min="14849" max="14849" width="8.5703125" customWidth="1"/>
    <col min="14850" max="14850" width="3.28515625" customWidth="1"/>
    <col min="14851" max="14851" width="43.42578125" customWidth="1"/>
    <col min="14853" max="14853" width="14.7109375" bestFit="1" customWidth="1"/>
    <col min="14854" max="14854" width="12.5703125" customWidth="1"/>
    <col min="14855" max="14855" width="16.140625" customWidth="1"/>
    <col min="15105" max="15105" width="8.5703125" customWidth="1"/>
    <col min="15106" max="15106" width="3.28515625" customWidth="1"/>
    <col min="15107" max="15107" width="43.42578125" customWidth="1"/>
    <col min="15109" max="15109" width="14.7109375" bestFit="1" customWidth="1"/>
    <col min="15110" max="15110" width="12.5703125" customWidth="1"/>
    <col min="15111" max="15111" width="16.140625" customWidth="1"/>
    <col min="15361" max="15361" width="8.5703125" customWidth="1"/>
    <col min="15362" max="15362" width="3.28515625" customWidth="1"/>
    <col min="15363" max="15363" width="43.42578125" customWidth="1"/>
    <col min="15365" max="15365" width="14.7109375" bestFit="1" customWidth="1"/>
    <col min="15366" max="15366" width="12.5703125" customWidth="1"/>
    <col min="15367" max="15367" width="16.140625" customWidth="1"/>
    <col min="15617" max="15617" width="8.5703125" customWidth="1"/>
    <col min="15618" max="15618" width="3.28515625" customWidth="1"/>
    <col min="15619" max="15619" width="43.42578125" customWidth="1"/>
    <col min="15621" max="15621" width="14.7109375" bestFit="1" customWidth="1"/>
    <col min="15622" max="15622" width="12.5703125" customWidth="1"/>
    <col min="15623" max="15623" width="16.140625" customWidth="1"/>
    <col min="15873" max="15873" width="8.5703125" customWidth="1"/>
    <col min="15874" max="15874" width="3.28515625" customWidth="1"/>
    <col min="15875" max="15875" width="43.42578125" customWidth="1"/>
    <col min="15877" max="15877" width="14.7109375" bestFit="1" customWidth="1"/>
    <col min="15878" max="15878" width="12.5703125" customWidth="1"/>
    <col min="15879" max="15879" width="16.140625" customWidth="1"/>
    <col min="16129" max="16129" width="8.5703125" customWidth="1"/>
    <col min="16130" max="16130" width="3.28515625" customWidth="1"/>
    <col min="16131" max="16131" width="43.42578125" customWidth="1"/>
    <col min="16133" max="16133" width="14.7109375" bestFit="1" customWidth="1"/>
    <col min="16134" max="16134" width="12.5703125" customWidth="1"/>
    <col min="16135" max="16135" width="16.140625" customWidth="1"/>
  </cols>
  <sheetData>
    <row r="1" spans="1:8" x14ac:dyDescent="0.2">
      <c r="A1" s="1"/>
      <c r="B1" s="2"/>
      <c r="C1" s="2"/>
      <c r="D1" s="3"/>
      <c r="E1" s="3"/>
      <c r="F1" s="3"/>
      <c r="G1" s="4"/>
      <c r="H1" s="5"/>
    </row>
    <row r="2" spans="1:8" x14ac:dyDescent="0.2">
      <c r="A2" s="104" t="s">
        <v>0</v>
      </c>
      <c r="B2" s="105"/>
      <c r="C2" s="105"/>
      <c r="D2" s="105"/>
      <c r="E2" s="105"/>
      <c r="F2" s="105"/>
      <c r="G2" s="105"/>
      <c r="H2" s="106"/>
    </row>
    <row r="3" spans="1:8" x14ac:dyDescent="0.2">
      <c r="A3" s="104" t="s">
        <v>146</v>
      </c>
      <c r="B3" s="105"/>
      <c r="C3" s="105"/>
      <c r="D3" s="105"/>
      <c r="E3" s="105"/>
      <c r="F3" s="105"/>
      <c r="G3" s="105"/>
      <c r="H3" s="106"/>
    </row>
    <row r="4" spans="1:8" x14ac:dyDescent="0.2">
      <c r="A4" s="104" t="s">
        <v>147</v>
      </c>
      <c r="B4" s="105"/>
      <c r="C4" s="105"/>
      <c r="D4" s="105"/>
      <c r="E4" s="105"/>
      <c r="F4" s="105"/>
      <c r="G4" s="105"/>
      <c r="H4" s="106"/>
    </row>
    <row r="5" spans="1:8" x14ac:dyDescent="0.2">
      <c r="A5" s="104" t="s">
        <v>3</v>
      </c>
      <c r="B5" s="105"/>
      <c r="C5" s="105"/>
      <c r="D5" s="105"/>
      <c r="E5" s="105"/>
      <c r="F5" s="105"/>
      <c r="G5" s="105"/>
      <c r="H5" s="106"/>
    </row>
    <row r="6" spans="1:8" x14ac:dyDescent="0.2">
      <c r="A6" s="6"/>
      <c r="B6" s="7"/>
      <c r="C6" s="7"/>
      <c r="D6" s="7"/>
      <c r="E6" s="7"/>
      <c r="F6" s="7"/>
      <c r="G6" s="8"/>
      <c r="H6" s="9"/>
    </row>
    <row r="7" spans="1:8" x14ac:dyDescent="0.2">
      <c r="A7" s="13"/>
      <c r="B7" s="13"/>
      <c r="C7" s="13"/>
      <c r="D7" s="13"/>
      <c r="E7" s="13"/>
      <c r="F7" s="13"/>
      <c r="G7" s="13"/>
      <c r="H7" s="13"/>
    </row>
    <row r="8" spans="1:8" x14ac:dyDescent="0.2">
      <c r="A8" s="14" t="s">
        <v>4</v>
      </c>
      <c r="B8" s="15"/>
      <c r="C8" s="107" t="s">
        <v>5</v>
      </c>
      <c r="D8" s="48"/>
      <c r="E8" s="15">
        <v>2019</v>
      </c>
      <c r="F8" s="48"/>
      <c r="G8" s="15">
        <v>2018</v>
      </c>
      <c r="H8" s="13"/>
    </row>
    <row r="9" spans="1:8" x14ac:dyDescent="0.2">
      <c r="A9" s="15"/>
      <c r="B9" s="15"/>
      <c r="C9" s="107"/>
      <c r="D9" s="15"/>
      <c r="E9" s="15"/>
      <c r="F9" s="15"/>
      <c r="G9" s="15"/>
      <c r="H9" s="13"/>
    </row>
    <row r="10" spans="1:8" x14ac:dyDescent="0.2">
      <c r="A10" s="13"/>
      <c r="B10" s="13"/>
      <c r="C10" s="13"/>
      <c r="D10" s="13"/>
      <c r="E10" s="13"/>
      <c r="F10" s="13"/>
      <c r="G10" s="13"/>
      <c r="H10" s="13"/>
    </row>
    <row r="11" spans="1:8" x14ac:dyDescent="0.2">
      <c r="A11" s="13"/>
      <c r="B11" s="13"/>
      <c r="C11" s="13"/>
      <c r="D11" s="13"/>
      <c r="E11" s="13"/>
      <c r="F11" s="13"/>
      <c r="G11" s="13"/>
      <c r="H11" s="13"/>
    </row>
    <row r="12" spans="1:8" x14ac:dyDescent="0.2">
      <c r="A12" s="13"/>
      <c r="B12" s="13"/>
      <c r="C12" s="49" t="s">
        <v>148</v>
      </c>
      <c r="D12" s="13"/>
      <c r="E12" s="25">
        <f>+E14+E16</f>
        <v>435255140772</v>
      </c>
      <c r="F12" s="35"/>
      <c r="G12" s="25">
        <f>+G14+G16</f>
        <v>396630733322</v>
      </c>
      <c r="H12" s="13"/>
    </row>
    <row r="13" spans="1:8" x14ac:dyDescent="0.2">
      <c r="A13" s="13"/>
      <c r="B13" s="13"/>
      <c r="C13" s="13"/>
      <c r="D13" s="13"/>
      <c r="E13" s="13"/>
      <c r="F13" s="13"/>
      <c r="G13" s="13"/>
      <c r="H13" s="13"/>
    </row>
    <row r="14" spans="1:8" x14ac:dyDescent="0.2">
      <c r="A14" s="50" t="s">
        <v>149</v>
      </c>
      <c r="B14" s="30"/>
      <c r="C14" s="50" t="s">
        <v>150</v>
      </c>
      <c r="D14" s="30"/>
      <c r="E14" s="29">
        <v>278610378</v>
      </c>
      <c r="F14" s="29"/>
      <c r="G14" s="51">
        <f>+G15</f>
        <v>0</v>
      </c>
      <c r="H14" s="13"/>
    </row>
    <row r="15" spans="1:8" x14ac:dyDescent="0.2">
      <c r="A15" s="52" t="s">
        <v>151</v>
      </c>
      <c r="B15" s="13"/>
      <c r="C15" s="52" t="s">
        <v>152</v>
      </c>
      <c r="D15" s="13"/>
      <c r="E15" s="34">
        <v>278610378</v>
      </c>
      <c r="F15" s="34"/>
      <c r="G15" s="33">
        <v>0</v>
      </c>
      <c r="H15" s="13"/>
    </row>
    <row r="16" spans="1:8" x14ac:dyDescent="0.2">
      <c r="A16" s="50" t="s">
        <v>153</v>
      </c>
      <c r="B16" s="30"/>
      <c r="C16" s="50" t="s">
        <v>154</v>
      </c>
      <c r="D16" s="30"/>
      <c r="E16" s="29">
        <v>434976530394</v>
      </c>
      <c r="F16" s="29"/>
      <c r="G16" s="51">
        <f>SUM(G17:G19)</f>
        <v>396630733322</v>
      </c>
      <c r="H16" s="13"/>
    </row>
    <row r="17" spans="1:8" x14ac:dyDescent="0.2">
      <c r="A17" s="52" t="s">
        <v>155</v>
      </c>
      <c r="B17" s="13"/>
      <c r="C17" s="52" t="s">
        <v>156</v>
      </c>
      <c r="D17" s="13"/>
      <c r="E17" s="34">
        <v>434888017392</v>
      </c>
      <c r="F17" s="34"/>
      <c r="G17" s="33">
        <v>396571728117</v>
      </c>
      <c r="H17" s="13"/>
    </row>
    <row r="18" spans="1:8" x14ac:dyDescent="0.2">
      <c r="A18" s="52" t="s">
        <v>157</v>
      </c>
      <c r="B18" s="13"/>
      <c r="C18" s="52" t="s">
        <v>158</v>
      </c>
      <c r="D18" s="13"/>
      <c r="E18" s="34">
        <v>1475434</v>
      </c>
      <c r="F18" s="34"/>
      <c r="G18" s="33">
        <v>0</v>
      </c>
      <c r="H18" s="13"/>
    </row>
    <row r="19" spans="1:8" x14ac:dyDescent="0.2">
      <c r="A19" s="52" t="s">
        <v>159</v>
      </c>
      <c r="B19" s="13"/>
      <c r="C19" s="52" t="s">
        <v>160</v>
      </c>
      <c r="D19" s="13"/>
      <c r="E19" s="34">
        <v>87037568</v>
      </c>
      <c r="F19" s="34"/>
      <c r="G19" s="33">
        <v>59005205</v>
      </c>
      <c r="H19" s="13"/>
    </row>
    <row r="20" spans="1:8" x14ac:dyDescent="0.2">
      <c r="A20" s="13"/>
      <c r="B20" s="13"/>
      <c r="C20" s="13"/>
      <c r="D20" s="13"/>
      <c r="E20" s="13"/>
      <c r="F20" s="13"/>
      <c r="G20" s="13"/>
      <c r="H20" s="13"/>
    </row>
    <row r="21" spans="1:8" x14ac:dyDescent="0.2">
      <c r="A21" s="13"/>
      <c r="B21" s="13"/>
      <c r="C21" s="49" t="s">
        <v>161</v>
      </c>
      <c r="D21" s="13"/>
      <c r="E21" s="25">
        <f>+E23+E32+E36+E38</f>
        <v>406839927864</v>
      </c>
      <c r="F21" s="35"/>
      <c r="G21" s="25">
        <f>+G23+G32+G36+G38</f>
        <v>398105836564</v>
      </c>
      <c r="H21" s="13"/>
    </row>
    <row r="22" spans="1:8" x14ac:dyDescent="0.2">
      <c r="A22" s="13"/>
      <c r="B22" s="13"/>
      <c r="C22" s="13"/>
      <c r="D22" s="13"/>
      <c r="E22" s="13"/>
      <c r="F22" s="13"/>
      <c r="G22" s="13"/>
      <c r="H22" s="13"/>
    </row>
    <row r="23" spans="1:8" x14ac:dyDescent="0.2">
      <c r="A23" s="50" t="s">
        <v>162</v>
      </c>
      <c r="B23" s="30"/>
      <c r="C23" s="50" t="s">
        <v>163</v>
      </c>
      <c r="D23" s="30"/>
      <c r="E23" s="51">
        <f>SUM(E24:E31)</f>
        <v>18186806828</v>
      </c>
      <c r="F23" s="29"/>
      <c r="G23" s="51">
        <f>SUM(G24:G31)</f>
        <v>18051846630</v>
      </c>
      <c r="H23" s="13"/>
    </row>
    <row r="24" spans="1:8" x14ac:dyDescent="0.2">
      <c r="A24" s="52" t="s">
        <v>164</v>
      </c>
      <c r="B24" s="13"/>
      <c r="C24" s="52" t="s">
        <v>165</v>
      </c>
      <c r="D24" s="13"/>
      <c r="E24" s="34">
        <v>1803112258</v>
      </c>
      <c r="F24" s="34"/>
      <c r="G24" s="33">
        <v>1789010950</v>
      </c>
      <c r="H24" s="13"/>
    </row>
    <row r="25" spans="1:8" x14ac:dyDescent="0.2">
      <c r="A25" s="52" t="s">
        <v>166</v>
      </c>
      <c r="B25" s="13"/>
      <c r="C25" s="52" t="s">
        <v>167</v>
      </c>
      <c r="D25" s="13"/>
      <c r="E25" s="34">
        <v>330744</v>
      </c>
      <c r="F25" s="34"/>
      <c r="G25" s="33">
        <v>2579281</v>
      </c>
      <c r="H25" s="13"/>
    </row>
    <row r="26" spans="1:8" x14ac:dyDescent="0.2">
      <c r="A26" s="52" t="s">
        <v>168</v>
      </c>
      <c r="B26" s="13"/>
      <c r="C26" s="52" t="s">
        <v>169</v>
      </c>
      <c r="D26" s="13"/>
      <c r="E26" s="34">
        <v>372441152</v>
      </c>
      <c r="F26" s="34"/>
      <c r="G26" s="33">
        <v>470987662</v>
      </c>
      <c r="H26" s="13"/>
    </row>
    <row r="27" spans="1:8" x14ac:dyDescent="0.2">
      <c r="A27" s="52" t="s">
        <v>170</v>
      </c>
      <c r="B27" s="13"/>
      <c r="C27" s="52" t="s">
        <v>171</v>
      </c>
      <c r="D27" s="13"/>
      <c r="E27" s="34">
        <v>73982200</v>
      </c>
      <c r="F27" s="34"/>
      <c r="G27" s="33">
        <v>100976400</v>
      </c>
      <c r="H27" s="13"/>
    </row>
    <row r="28" spans="1:8" x14ac:dyDescent="0.2">
      <c r="A28" s="52" t="s">
        <v>172</v>
      </c>
      <c r="B28" s="13"/>
      <c r="C28" s="52" t="s">
        <v>173</v>
      </c>
      <c r="D28" s="13"/>
      <c r="E28" s="34">
        <v>1148755690</v>
      </c>
      <c r="F28" s="34"/>
      <c r="G28" s="33">
        <v>1057077885</v>
      </c>
      <c r="H28" s="13"/>
    </row>
    <row r="29" spans="1:8" x14ac:dyDescent="0.2">
      <c r="A29" s="52" t="s">
        <v>174</v>
      </c>
      <c r="B29" s="13"/>
      <c r="C29" s="52" t="s">
        <v>175</v>
      </c>
      <c r="D29" s="13"/>
      <c r="E29" s="34">
        <v>0</v>
      </c>
      <c r="F29" s="34"/>
      <c r="G29" s="33">
        <v>161517504</v>
      </c>
      <c r="H29" s="13"/>
    </row>
    <row r="30" spans="1:8" x14ac:dyDescent="0.2">
      <c r="A30" s="52" t="s">
        <v>176</v>
      </c>
      <c r="B30" s="13"/>
      <c r="C30" s="52" t="s">
        <v>177</v>
      </c>
      <c r="D30" s="13"/>
      <c r="E30" s="34">
        <v>14780560784</v>
      </c>
      <c r="F30" s="34"/>
      <c r="G30" s="33">
        <v>14469696948</v>
      </c>
      <c r="H30" s="13"/>
    </row>
    <row r="31" spans="1:8" x14ac:dyDescent="0.2">
      <c r="A31" s="52" t="s">
        <v>178</v>
      </c>
      <c r="B31" s="13"/>
      <c r="C31" s="52" t="s">
        <v>179</v>
      </c>
      <c r="D31" s="13"/>
      <c r="E31" s="34">
        <v>7624000</v>
      </c>
      <c r="F31" s="34"/>
      <c r="G31" s="33">
        <v>0</v>
      </c>
      <c r="H31" s="13"/>
    </row>
    <row r="32" spans="1:8" x14ac:dyDescent="0.2">
      <c r="A32" s="50" t="s">
        <v>180</v>
      </c>
      <c r="B32" s="30"/>
      <c r="C32" s="50" t="s">
        <v>181</v>
      </c>
      <c r="D32" s="30"/>
      <c r="E32" s="51">
        <f>+E33+E34+E35</f>
        <v>6046290986</v>
      </c>
      <c r="F32" s="29"/>
      <c r="G32" s="51">
        <f>+G33+G34+G35</f>
        <v>5894058856</v>
      </c>
      <c r="H32" s="13"/>
    </row>
    <row r="33" spans="1:8" x14ac:dyDescent="0.2">
      <c r="A33" s="52" t="s">
        <v>182</v>
      </c>
      <c r="B33" s="13"/>
      <c r="C33" s="52" t="s">
        <v>183</v>
      </c>
      <c r="D33" s="13"/>
      <c r="E33" s="34">
        <v>5943897275</v>
      </c>
      <c r="F33" s="34"/>
      <c r="G33" s="33">
        <v>5356885452</v>
      </c>
      <c r="H33" s="13"/>
    </row>
    <row r="34" spans="1:8" x14ac:dyDescent="0.2">
      <c r="A34" s="52" t="s">
        <v>184</v>
      </c>
      <c r="B34" s="13"/>
      <c r="C34" s="52" t="s">
        <v>185</v>
      </c>
      <c r="D34" s="13"/>
      <c r="E34" s="34">
        <v>0</v>
      </c>
      <c r="F34" s="34"/>
      <c r="G34" s="33">
        <v>172323316</v>
      </c>
      <c r="H34" s="13"/>
    </row>
    <row r="35" spans="1:8" x14ac:dyDescent="0.2">
      <c r="A35" s="52" t="s">
        <v>186</v>
      </c>
      <c r="B35" s="13"/>
      <c r="C35" s="52" t="s">
        <v>187</v>
      </c>
      <c r="D35" s="13"/>
      <c r="E35" s="34">
        <v>102393711</v>
      </c>
      <c r="F35" s="34"/>
      <c r="G35" s="33">
        <v>364850088</v>
      </c>
      <c r="H35" s="13"/>
    </row>
    <row r="36" spans="1:8" x14ac:dyDescent="0.2">
      <c r="A36" s="50" t="s">
        <v>188</v>
      </c>
      <c r="B36" s="30"/>
      <c r="C36" s="50" t="s">
        <v>189</v>
      </c>
      <c r="D36" s="30"/>
      <c r="E36" s="51">
        <f>+E37</f>
        <v>366036463086</v>
      </c>
      <c r="F36" s="29"/>
      <c r="G36" s="51">
        <f>+G37</f>
        <v>360489816483</v>
      </c>
      <c r="H36" s="13"/>
    </row>
    <row r="37" spans="1:8" x14ac:dyDescent="0.2">
      <c r="A37" s="52" t="s">
        <v>190</v>
      </c>
      <c r="B37" s="13"/>
      <c r="C37" s="52" t="s">
        <v>191</v>
      </c>
      <c r="D37" s="13"/>
      <c r="E37" s="34">
        <v>366036463086</v>
      </c>
      <c r="F37" s="34"/>
      <c r="G37" s="33">
        <v>360489816483</v>
      </c>
      <c r="H37" s="13"/>
    </row>
    <row r="38" spans="1:8" x14ac:dyDescent="0.2">
      <c r="A38" s="50" t="s">
        <v>192</v>
      </c>
      <c r="B38" s="30"/>
      <c r="C38" s="50" t="s">
        <v>193</v>
      </c>
      <c r="D38" s="30"/>
      <c r="E38" s="51">
        <f>+E39</f>
        <v>16570366964</v>
      </c>
      <c r="F38" s="29"/>
      <c r="G38" s="51">
        <f>+G39</f>
        <v>13670114595</v>
      </c>
      <c r="H38" s="13"/>
    </row>
    <row r="39" spans="1:8" x14ac:dyDescent="0.2">
      <c r="A39" s="52" t="s">
        <v>194</v>
      </c>
      <c r="B39" s="13"/>
      <c r="C39" s="52" t="s">
        <v>195</v>
      </c>
      <c r="D39" s="13"/>
      <c r="E39" s="34">
        <v>16570366964</v>
      </c>
      <c r="F39" s="34"/>
      <c r="G39" s="33">
        <v>13670114595</v>
      </c>
      <c r="H39" s="13"/>
    </row>
    <row r="40" spans="1:8" x14ac:dyDescent="0.2">
      <c r="A40" s="13"/>
      <c r="B40" s="13"/>
      <c r="C40" s="13"/>
      <c r="D40" s="13"/>
      <c r="E40" s="13"/>
      <c r="F40" s="13"/>
      <c r="G40" s="13"/>
      <c r="H40" s="13"/>
    </row>
    <row r="41" spans="1:8" x14ac:dyDescent="0.2">
      <c r="A41" s="13"/>
      <c r="B41" s="13"/>
      <c r="C41" s="49" t="s">
        <v>196</v>
      </c>
      <c r="D41" s="13"/>
      <c r="E41" s="25">
        <f>+E12-E21</f>
        <v>28415212908</v>
      </c>
      <c r="F41" s="35"/>
      <c r="G41" s="25">
        <f>+G12-G21</f>
        <v>-1475103242</v>
      </c>
      <c r="H41" s="13"/>
    </row>
    <row r="42" spans="1:8" x14ac:dyDescent="0.2">
      <c r="A42" s="13"/>
      <c r="B42" s="13"/>
      <c r="C42" s="13"/>
      <c r="D42" s="13"/>
      <c r="E42" s="13"/>
      <c r="F42" s="13"/>
      <c r="G42" s="13"/>
      <c r="H42" s="13"/>
    </row>
    <row r="43" spans="1:8" x14ac:dyDescent="0.2">
      <c r="A43" s="13"/>
      <c r="B43" s="13"/>
      <c r="C43" s="13"/>
      <c r="D43" s="13"/>
      <c r="E43" s="13"/>
      <c r="F43" s="13"/>
      <c r="G43" s="13"/>
      <c r="H43" s="13"/>
    </row>
    <row r="44" spans="1:8" x14ac:dyDescent="0.2">
      <c r="A44" s="13"/>
      <c r="B44" s="13"/>
      <c r="C44" s="50" t="s">
        <v>197</v>
      </c>
      <c r="D44" s="30"/>
      <c r="E44" s="51">
        <f>+E46</f>
        <v>1935839375</v>
      </c>
      <c r="F44" s="29"/>
      <c r="G44" s="51">
        <f>+G46</f>
        <v>33958050476</v>
      </c>
      <c r="H44" s="13"/>
    </row>
    <row r="45" spans="1:8" x14ac:dyDescent="0.2">
      <c r="A45" s="13"/>
      <c r="B45" s="13"/>
      <c r="C45" s="13"/>
      <c r="D45" s="13"/>
      <c r="E45" s="13"/>
      <c r="F45" s="13"/>
      <c r="G45" s="13"/>
      <c r="H45" s="13"/>
    </row>
    <row r="46" spans="1:8" x14ac:dyDescent="0.2">
      <c r="A46" s="50" t="s">
        <v>198</v>
      </c>
      <c r="B46" s="30"/>
      <c r="C46" s="50" t="s">
        <v>197</v>
      </c>
      <c r="D46" s="30"/>
      <c r="E46" s="29">
        <v>1935839375</v>
      </c>
      <c r="F46" s="29"/>
      <c r="G46" s="51">
        <f>SUM(G47:G48)</f>
        <v>33958050476</v>
      </c>
      <c r="H46" s="13"/>
    </row>
    <row r="47" spans="1:8" x14ac:dyDescent="0.2">
      <c r="A47" s="52" t="s">
        <v>199</v>
      </c>
      <c r="B47" s="13"/>
      <c r="C47" s="52" t="s">
        <v>200</v>
      </c>
      <c r="D47" s="13"/>
      <c r="E47" s="34">
        <v>5293004</v>
      </c>
      <c r="F47" s="34"/>
      <c r="G47" s="33">
        <v>127443765</v>
      </c>
      <c r="H47" s="13"/>
    </row>
    <row r="48" spans="1:8" x14ac:dyDescent="0.2">
      <c r="A48" s="52" t="s">
        <v>201</v>
      </c>
      <c r="B48" s="13"/>
      <c r="C48" s="52" t="s">
        <v>202</v>
      </c>
      <c r="D48" s="13"/>
      <c r="E48" s="34">
        <v>1930546371</v>
      </c>
      <c r="F48" s="34"/>
      <c r="G48" s="33">
        <v>33830606711</v>
      </c>
      <c r="H48" s="13"/>
    </row>
    <row r="49" spans="1:8" x14ac:dyDescent="0.2">
      <c r="A49" s="13"/>
      <c r="B49" s="13"/>
      <c r="C49" s="13"/>
      <c r="D49" s="13"/>
      <c r="E49" s="13"/>
      <c r="F49" s="13"/>
      <c r="G49" s="13"/>
      <c r="H49" s="13"/>
    </row>
    <row r="50" spans="1:8" x14ac:dyDescent="0.2">
      <c r="A50" s="13"/>
      <c r="B50" s="13"/>
      <c r="C50" s="50" t="s">
        <v>203</v>
      </c>
      <c r="D50" s="30"/>
      <c r="E50" s="51">
        <f>+E52</f>
        <v>392704725</v>
      </c>
      <c r="F50" s="29"/>
      <c r="G50" s="51">
        <f>+G52</f>
        <v>329007278</v>
      </c>
      <c r="H50" s="13"/>
    </row>
    <row r="51" spans="1:8" x14ac:dyDescent="0.2">
      <c r="A51" s="13"/>
      <c r="B51" s="13"/>
      <c r="C51" s="13"/>
      <c r="D51" s="13"/>
      <c r="E51" s="13"/>
      <c r="F51" s="13"/>
      <c r="G51" s="13"/>
      <c r="H51" s="13"/>
    </row>
    <row r="52" spans="1:8" x14ac:dyDescent="0.2">
      <c r="A52" s="50" t="s">
        <v>204</v>
      </c>
      <c r="B52" s="30"/>
      <c r="C52" s="50" t="s">
        <v>203</v>
      </c>
      <c r="D52" s="30"/>
      <c r="E52" s="29">
        <v>392704725</v>
      </c>
      <c r="F52" s="29"/>
      <c r="G52" s="51">
        <f>SUM(G53:G55)</f>
        <v>329007278</v>
      </c>
      <c r="H52" s="13"/>
    </row>
    <row r="53" spans="1:8" x14ac:dyDescent="0.2">
      <c r="A53" s="52" t="s">
        <v>205</v>
      </c>
      <c r="B53" s="13"/>
      <c r="C53" s="52" t="s">
        <v>206</v>
      </c>
      <c r="D53" s="13"/>
      <c r="E53" s="34">
        <v>8730765</v>
      </c>
      <c r="F53" s="34"/>
      <c r="G53" s="33">
        <v>13594865</v>
      </c>
      <c r="H53" s="13"/>
    </row>
    <row r="54" spans="1:8" x14ac:dyDescent="0.2">
      <c r="A54" s="52" t="s">
        <v>207</v>
      </c>
      <c r="B54" s="13"/>
      <c r="C54" s="52" t="s">
        <v>208</v>
      </c>
      <c r="D54" s="13"/>
      <c r="E54" s="34">
        <v>98055867</v>
      </c>
      <c r="F54" s="34"/>
      <c r="G54" s="33">
        <v>221138324</v>
      </c>
      <c r="H54" s="13"/>
    </row>
    <row r="55" spans="1:8" x14ac:dyDescent="0.2">
      <c r="A55" s="52" t="s">
        <v>209</v>
      </c>
      <c r="B55" s="13"/>
      <c r="C55" s="52" t="s">
        <v>210</v>
      </c>
      <c r="D55" s="13"/>
      <c r="E55" s="34">
        <v>285918093</v>
      </c>
      <c r="F55" s="34"/>
      <c r="G55" s="33">
        <v>94274089</v>
      </c>
      <c r="H55" s="13"/>
    </row>
    <row r="56" spans="1:8" x14ac:dyDescent="0.2">
      <c r="A56" s="13"/>
      <c r="B56" s="13"/>
      <c r="C56" s="13"/>
      <c r="D56" s="13"/>
      <c r="E56" s="13"/>
      <c r="F56" s="13"/>
      <c r="G56" s="13"/>
      <c r="H56" s="13"/>
    </row>
    <row r="57" spans="1:8" x14ac:dyDescent="0.2">
      <c r="A57" s="13"/>
      <c r="B57" s="13"/>
      <c r="C57" s="13"/>
      <c r="D57" s="13"/>
      <c r="E57" s="13"/>
      <c r="F57" s="13"/>
      <c r="G57" s="13"/>
      <c r="H57" s="13"/>
    </row>
    <row r="58" spans="1:8" x14ac:dyDescent="0.2">
      <c r="A58" s="13"/>
      <c r="B58" s="13"/>
      <c r="C58" s="49" t="s">
        <v>211</v>
      </c>
      <c r="D58" s="13"/>
      <c r="E58" s="25">
        <f>+E41+E44-E50</f>
        <v>29958347558</v>
      </c>
      <c r="F58" s="35"/>
      <c r="G58" s="25">
        <f>+G41+G44-G50</f>
        <v>32153939956</v>
      </c>
      <c r="H58" s="13"/>
    </row>
    <row r="59" spans="1:8" x14ac:dyDescent="0.2">
      <c r="A59" s="13"/>
      <c r="B59" s="13"/>
      <c r="C59" s="13"/>
      <c r="D59" s="13"/>
      <c r="E59" s="37"/>
      <c r="F59" s="13"/>
      <c r="G59" s="13"/>
      <c r="H59" s="13"/>
    </row>
    <row r="60" spans="1:8" x14ac:dyDescent="0.2">
      <c r="A60" s="13"/>
      <c r="B60" s="108"/>
      <c r="C60" s="108"/>
      <c r="D60" s="108"/>
      <c r="E60" s="108"/>
      <c r="F60" s="108"/>
      <c r="G60" s="108"/>
      <c r="H60" s="13"/>
    </row>
    <row r="61" spans="1:8" x14ac:dyDescent="0.2">
      <c r="A61" s="13"/>
      <c r="B61" s="13"/>
      <c r="C61" s="13"/>
      <c r="D61" s="13"/>
      <c r="E61" s="27"/>
      <c r="F61" s="13"/>
      <c r="G61" s="27"/>
      <c r="H61" s="13"/>
    </row>
    <row r="62" spans="1:8" x14ac:dyDescent="0.2">
      <c r="A62" s="30"/>
      <c r="B62" s="30"/>
      <c r="C62" s="30"/>
      <c r="D62" s="30"/>
      <c r="E62" s="30"/>
      <c r="F62" s="30"/>
      <c r="G62" s="30"/>
      <c r="H62" s="13"/>
    </row>
    <row r="63" spans="1:8" x14ac:dyDescent="0.2">
      <c r="A63" s="102" t="s">
        <v>139</v>
      </c>
      <c r="B63" s="102"/>
      <c r="C63" s="102"/>
      <c r="D63" s="40"/>
      <c r="E63" s="102" t="s">
        <v>140</v>
      </c>
      <c r="F63" s="102"/>
      <c r="G63" s="102"/>
      <c r="H63" s="13"/>
    </row>
    <row r="64" spans="1:8" x14ac:dyDescent="0.2">
      <c r="A64" s="101" t="s">
        <v>141</v>
      </c>
      <c r="B64" s="101"/>
      <c r="C64" s="101"/>
      <c r="D64" s="42"/>
      <c r="E64" s="101" t="s">
        <v>142</v>
      </c>
      <c r="F64" s="101"/>
      <c r="G64" s="101"/>
      <c r="H64" s="13"/>
    </row>
    <row r="65" spans="1:8" x14ac:dyDescent="0.2">
      <c r="A65" s="44"/>
      <c r="B65" s="44"/>
      <c r="C65" s="44"/>
      <c r="D65" s="42"/>
      <c r="E65" s="44"/>
      <c r="F65" s="44"/>
      <c r="G65" s="44"/>
      <c r="H65" s="13"/>
    </row>
    <row r="66" spans="1:8" x14ac:dyDescent="0.2">
      <c r="A66" s="30"/>
      <c r="B66" s="30"/>
      <c r="C66" s="30"/>
      <c r="D66" s="30"/>
      <c r="E66" s="30"/>
      <c r="F66" s="30"/>
      <c r="G66" s="30"/>
      <c r="H66" s="13"/>
    </row>
    <row r="67" spans="1:8" x14ac:dyDescent="0.2">
      <c r="A67" s="102" t="s">
        <v>143</v>
      </c>
      <c r="B67" s="102"/>
      <c r="C67" s="102"/>
      <c r="D67" s="102"/>
      <c r="E67" s="102"/>
      <c r="F67" s="102"/>
      <c r="G67" s="102"/>
      <c r="H67" s="13"/>
    </row>
    <row r="68" spans="1:8" x14ac:dyDescent="0.2">
      <c r="A68" s="101" t="s">
        <v>144</v>
      </c>
      <c r="B68" s="101"/>
      <c r="C68" s="101"/>
      <c r="D68" s="101"/>
      <c r="E68" s="101"/>
      <c r="F68" s="101"/>
      <c r="G68" s="101"/>
      <c r="H68" s="13"/>
    </row>
    <row r="69" spans="1:8" x14ac:dyDescent="0.2">
      <c r="A69" s="103" t="s">
        <v>145</v>
      </c>
      <c r="B69" s="103"/>
      <c r="C69" s="103"/>
      <c r="D69" s="103"/>
      <c r="E69" s="103"/>
      <c r="F69" s="103"/>
      <c r="G69" s="103"/>
      <c r="H69" s="13"/>
    </row>
  </sheetData>
  <mergeCells count="14">
    <mergeCell ref="B60:C60"/>
    <mergeCell ref="D60:G60"/>
    <mergeCell ref="A2:H2"/>
    <mergeCell ref="A3:H3"/>
    <mergeCell ref="A4:H4"/>
    <mergeCell ref="A5:H5"/>
    <mergeCell ref="C8:C9"/>
    <mergeCell ref="A69:G69"/>
    <mergeCell ref="A63:C63"/>
    <mergeCell ref="E63:G63"/>
    <mergeCell ref="A64:C64"/>
    <mergeCell ref="E64:G64"/>
    <mergeCell ref="A67:G67"/>
    <mergeCell ref="A68:G6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A3" sqref="A3:H3"/>
    </sheetView>
  </sheetViews>
  <sheetFormatPr baseColWidth="10" defaultRowHeight="12.75" x14ac:dyDescent="0.2"/>
  <cols>
    <col min="1" max="1" width="6.140625" style="56" customWidth="1"/>
    <col min="2" max="2" width="59.28515625" style="56" customWidth="1"/>
    <col min="3" max="3" width="5.42578125" style="56" customWidth="1"/>
    <col min="4" max="4" width="13.140625" style="56" bestFit="1" customWidth="1"/>
    <col min="5" max="5" width="4.42578125" style="56" customWidth="1"/>
    <col min="6" max="6" width="14.140625" style="56" customWidth="1"/>
    <col min="7" max="7" width="4.85546875" style="56" customWidth="1"/>
    <col min="8" max="8" width="16.28515625" style="56" customWidth="1"/>
    <col min="9" max="256" width="11.42578125" style="56"/>
    <col min="257" max="257" width="6.140625" style="56" customWidth="1"/>
    <col min="258" max="258" width="59.28515625" style="56" customWidth="1"/>
    <col min="259" max="259" width="5.42578125" style="56" customWidth="1"/>
    <col min="260" max="260" width="13.140625" style="56" bestFit="1" customWidth="1"/>
    <col min="261" max="261" width="4.42578125" style="56" customWidth="1"/>
    <col min="262" max="262" width="14.140625" style="56" customWidth="1"/>
    <col min="263" max="263" width="4.85546875" style="56" customWidth="1"/>
    <col min="264" max="264" width="16.28515625" style="56" customWidth="1"/>
    <col min="265" max="512" width="11.42578125" style="56"/>
    <col min="513" max="513" width="6.140625" style="56" customWidth="1"/>
    <col min="514" max="514" width="59.28515625" style="56" customWidth="1"/>
    <col min="515" max="515" width="5.42578125" style="56" customWidth="1"/>
    <col min="516" max="516" width="13.140625" style="56" bestFit="1" customWidth="1"/>
    <col min="517" max="517" width="4.42578125" style="56" customWidth="1"/>
    <col min="518" max="518" width="14.140625" style="56" customWidth="1"/>
    <col min="519" max="519" width="4.85546875" style="56" customWidth="1"/>
    <col min="520" max="520" width="16.28515625" style="56" customWidth="1"/>
    <col min="521" max="768" width="11.42578125" style="56"/>
    <col min="769" max="769" width="6.140625" style="56" customWidth="1"/>
    <col min="770" max="770" width="59.28515625" style="56" customWidth="1"/>
    <col min="771" max="771" width="5.42578125" style="56" customWidth="1"/>
    <col min="772" max="772" width="13.140625" style="56" bestFit="1" customWidth="1"/>
    <col min="773" max="773" width="4.42578125" style="56" customWidth="1"/>
    <col min="774" max="774" width="14.140625" style="56" customWidth="1"/>
    <col min="775" max="775" width="4.85546875" style="56" customWidth="1"/>
    <col min="776" max="776" width="16.28515625" style="56" customWidth="1"/>
    <col min="777" max="1024" width="11.42578125" style="56"/>
    <col min="1025" max="1025" width="6.140625" style="56" customWidth="1"/>
    <col min="1026" max="1026" width="59.28515625" style="56" customWidth="1"/>
    <col min="1027" max="1027" width="5.42578125" style="56" customWidth="1"/>
    <col min="1028" max="1028" width="13.140625" style="56" bestFit="1" customWidth="1"/>
    <col min="1029" max="1029" width="4.42578125" style="56" customWidth="1"/>
    <col min="1030" max="1030" width="14.140625" style="56" customWidth="1"/>
    <col min="1031" max="1031" width="4.85546875" style="56" customWidth="1"/>
    <col min="1032" max="1032" width="16.28515625" style="56" customWidth="1"/>
    <col min="1033" max="1280" width="11.42578125" style="56"/>
    <col min="1281" max="1281" width="6.140625" style="56" customWidth="1"/>
    <col min="1282" max="1282" width="59.28515625" style="56" customWidth="1"/>
    <col min="1283" max="1283" width="5.42578125" style="56" customWidth="1"/>
    <col min="1284" max="1284" width="13.140625" style="56" bestFit="1" customWidth="1"/>
    <col min="1285" max="1285" width="4.42578125" style="56" customWidth="1"/>
    <col min="1286" max="1286" width="14.140625" style="56" customWidth="1"/>
    <col min="1287" max="1287" width="4.85546875" style="56" customWidth="1"/>
    <col min="1288" max="1288" width="16.28515625" style="56" customWidth="1"/>
    <col min="1289" max="1536" width="11.42578125" style="56"/>
    <col min="1537" max="1537" width="6.140625" style="56" customWidth="1"/>
    <col min="1538" max="1538" width="59.28515625" style="56" customWidth="1"/>
    <col min="1539" max="1539" width="5.42578125" style="56" customWidth="1"/>
    <col min="1540" max="1540" width="13.140625" style="56" bestFit="1" customWidth="1"/>
    <col min="1541" max="1541" width="4.42578125" style="56" customWidth="1"/>
    <col min="1542" max="1542" width="14.140625" style="56" customWidth="1"/>
    <col min="1543" max="1543" width="4.85546875" style="56" customWidth="1"/>
    <col min="1544" max="1544" width="16.28515625" style="56" customWidth="1"/>
    <col min="1545" max="1792" width="11.42578125" style="56"/>
    <col min="1793" max="1793" width="6.140625" style="56" customWidth="1"/>
    <col min="1794" max="1794" width="59.28515625" style="56" customWidth="1"/>
    <col min="1795" max="1795" width="5.42578125" style="56" customWidth="1"/>
    <col min="1796" max="1796" width="13.140625" style="56" bestFit="1" customWidth="1"/>
    <col min="1797" max="1797" width="4.42578125" style="56" customWidth="1"/>
    <col min="1798" max="1798" width="14.140625" style="56" customWidth="1"/>
    <col min="1799" max="1799" width="4.85546875" style="56" customWidth="1"/>
    <col min="1800" max="1800" width="16.28515625" style="56" customWidth="1"/>
    <col min="1801" max="2048" width="11.42578125" style="56"/>
    <col min="2049" max="2049" width="6.140625" style="56" customWidth="1"/>
    <col min="2050" max="2050" width="59.28515625" style="56" customWidth="1"/>
    <col min="2051" max="2051" width="5.42578125" style="56" customWidth="1"/>
    <col min="2052" max="2052" width="13.140625" style="56" bestFit="1" customWidth="1"/>
    <col min="2053" max="2053" width="4.42578125" style="56" customWidth="1"/>
    <col min="2054" max="2054" width="14.140625" style="56" customWidth="1"/>
    <col min="2055" max="2055" width="4.85546875" style="56" customWidth="1"/>
    <col min="2056" max="2056" width="16.28515625" style="56" customWidth="1"/>
    <col min="2057" max="2304" width="11.42578125" style="56"/>
    <col min="2305" max="2305" width="6.140625" style="56" customWidth="1"/>
    <col min="2306" max="2306" width="59.28515625" style="56" customWidth="1"/>
    <col min="2307" max="2307" width="5.42578125" style="56" customWidth="1"/>
    <col min="2308" max="2308" width="13.140625" style="56" bestFit="1" customWidth="1"/>
    <col min="2309" max="2309" width="4.42578125" style="56" customWidth="1"/>
    <col min="2310" max="2310" width="14.140625" style="56" customWidth="1"/>
    <col min="2311" max="2311" width="4.85546875" style="56" customWidth="1"/>
    <col min="2312" max="2312" width="16.28515625" style="56" customWidth="1"/>
    <col min="2313" max="2560" width="11.42578125" style="56"/>
    <col min="2561" max="2561" width="6.140625" style="56" customWidth="1"/>
    <col min="2562" max="2562" width="59.28515625" style="56" customWidth="1"/>
    <col min="2563" max="2563" width="5.42578125" style="56" customWidth="1"/>
    <col min="2564" max="2564" width="13.140625" style="56" bestFit="1" customWidth="1"/>
    <col min="2565" max="2565" width="4.42578125" style="56" customWidth="1"/>
    <col min="2566" max="2566" width="14.140625" style="56" customWidth="1"/>
    <col min="2567" max="2567" width="4.85546875" style="56" customWidth="1"/>
    <col min="2568" max="2568" width="16.28515625" style="56" customWidth="1"/>
    <col min="2569" max="2816" width="11.42578125" style="56"/>
    <col min="2817" max="2817" width="6.140625" style="56" customWidth="1"/>
    <col min="2818" max="2818" width="59.28515625" style="56" customWidth="1"/>
    <col min="2819" max="2819" width="5.42578125" style="56" customWidth="1"/>
    <col min="2820" max="2820" width="13.140625" style="56" bestFit="1" customWidth="1"/>
    <col min="2821" max="2821" width="4.42578125" style="56" customWidth="1"/>
    <col min="2822" max="2822" width="14.140625" style="56" customWidth="1"/>
    <col min="2823" max="2823" width="4.85546875" style="56" customWidth="1"/>
    <col min="2824" max="2824" width="16.28515625" style="56" customWidth="1"/>
    <col min="2825" max="3072" width="11.42578125" style="56"/>
    <col min="3073" max="3073" width="6.140625" style="56" customWidth="1"/>
    <col min="3074" max="3074" width="59.28515625" style="56" customWidth="1"/>
    <col min="3075" max="3075" width="5.42578125" style="56" customWidth="1"/>
    <col min="3076" max="3076" width="13.140625" style="56" bestFit="1" customWidth="1"/>
    <col min="3077" max="3077" width="4.42578125" style="56" customWidth="1"/>
    <col min="3078" max="3078" width="14.140625" style="56" customWidth="1"/>
    <col min="3079" max="3079" width="4.85546875" style="56" customWidth="1"/>
    <col min="3080" max="3080" width="16.28515625" style="56" customWidth="1"/>
    <col min="3081" max="3328" width="11.42578125" style="56"/>
    <col min="3329" max="3329" width="6.140625" style="56" customWidth="1"/>
    <col min="3330" max="3330" width="59.28515625" style="56" customWidth="1"/>
    <col min="3331" max="3331" width="5.42578125" style="56" customWidth="1"/>
    <col min="3332" max="3332" width="13.140625" style="56" bestFit="1" customWidth="1"/>
    <col min="3333" max="3333" width="4.42578125" style="56" customWidth="1"/>
    <col min="3334" max="3334" width="14.140625" style="56" customWidth="1"/>
    <col min="3335" max="3335" width="4.85546875" style="56" customWidth="1"/>
    <col min="3336" max="3336" width="16.28515625" style="56" customWidth="1"/>
    <col min="3337" max="3584" width="11.42578125" style="56"/>
    <col min="3585" max="3585" width="6.140625" style="56" customWidth="1"/>
    <col min="3586" max="3586" width="59.28515625" style="56" customWidth="1"/>
    <col min="3587" max="3587" width="5.42578125" style="56" customWidth="1"/>
    <col min="3588" max="3588" width="13.140625" style="56" bestFit="1" customWidth="1"/>
    <col min="3589" max="3589" width="4.42578125" style="56" customWidth="1"/>
    <col min="3590" max="3590" width="14.140625" style="56" customWidth="1"/>
    <col min="3591" max="3591" width="4.85546875" style="56" customWidth="1"/>
    <col min="3592" max="3592" width="16.28515625" style="56" customWidth="1"/>
    <col min="3593" max="3840" width="11.42578125" style="56"/>
    <col min="3841" max="3841" width="6.140625" style="56" customWidth="1"/>
    <col min="3842" max="3842" width="59.28515625" style="56" customWidth="1"/>
    <col min="3843" max="3843" width="5.42578125" style="56" customWidth="1"/>
    <col min="3844" max="3844" width="13.140625" style="56" bestFit="1" customWidth="1"/>
    <col min="3845" max="3845" width="4.42578125" style="56" customWidth="1"/>
    <col min="3846" max="3846" width="14.140625" style="56" customWidth="1"/>
    <col min="3847" max="3847" width="4.85546875" style="56" customWidth="1"/>
    <col min="3848" max="3848" width="16.28515625" style="56" customWidth="1"/>
    <col min="3849" max="4096" width="11.42578125" style="56"/>
    <col min="4097" max="4097" width="6.140625" style="56" customWidth="1"/>
    <col min="4098" max="4098" width="59.28515625" style="56" customWidth="1"/>
    <col min="4099" max="4099" width="5.42578125" style="56" customWidth="1"/>
    <col min="4100" max="4100" width="13.140625" style="56" bestFit="1" customWidth="1"/>
    <col min="4101" max="4101" width="4.42578125" style="56" customWidth="1"/>
    <col min="4102" max="4102" width="14.140625" style="56" customWidth="1"/>
    <col min="4103" max="4103" width="4.85546875" style="56" customWidth="1"/>
    <col min="4104" max="4104" width="16.28515625" style="56" customWidth="1"/>
    <col min="4105" max="4352" width="11.42578125" style="56"/>
    <col min="4353" max="4353" width="6.140625" style="56" customWidth="1"/>
    <col min="4354" max="4354" width="59.28515625" style="56" customWidth="1"/>
    <col min="4355" max="4355" width="5.42578125" style="56" customWidth="1"/>
    <col min="4356" max="4356" width="13.140625" style="56" bestFit="1" customWidth="1"/>
    <col min="4357" max="4357" width="4.42578125" style="56" customWidth="1"/>
    <col min="4358" max="4358" width="14.140625" style="56" customWidth="1"/>
    <col min="4359" max="4359" width="4.85546875" style="56" customWidth="1"/>
    <col min="4360" max="4360" width="16.28515625" style="56" customWidth="1"/>
    <col min="4361" max="4608" width="11.42578125" style="56"/>
    <col min="4609" max="4609" width="6.140625" style="56" customWidth="1"/>
    <col min="4610" max="4610" width="59.28515625" style="56" customWidth="1"/>
    <col min="4611" max="4611" width="5.42578125" style="56" customWidth="1"/>
    <col min="4612" max="4612" width="13.140625" style="56" bestFit="1" customWidth="1"/>
    <col min="4613" max="4613" width="4.42578125" style="56" customWidth="1"/>
    <col min="4614" max="4614" width="14.140625" style="56" customWidth="1"/>
    <col min="4615" max="4615" width="4.85546875" style="56" customWidth="1"/>
    <col min="4616" max="4616" width="16.28515625" style="56" customWidth="1"/>
    <col min="4617" max="4864" width="11.42578125" style="56"/>
    <col min="4865" max="4865" width="6.140625" style="56" customWidth="1"/>
    <col min="4866" max="4866" width="59.28515625" style="56" customWidth="1"/>
    <col min="4867" max="4867" width="5.42578125" style="56" customWidth="1"/>
    <col min="4868" max="4868" width="13.140625" style="56" bestFit="1" customWidth="1"/>
    <col min="4869" max="4869" width="4.42578125" style="56" customWidth="1"/>
    <col min="4870" max="4870" width="14.140625" style="56" customWidth="1"/>
    <col min="4871" max="4871" width="4.85546875" style="56" customWidth="1"/>
    <col min="4872" max="4872" width="16.28515625" style="56" customWidth="1"/>
    <col min="4873" max="5120" width="11.42578125" style="56"/>
    <col min="5121" max="5121" width="6.140625" style="56" customWidth="1"/>
    <col min="5122" max="5122" width="59.28515625" style="56" customWidth="1"/>
    <col min="5123" max="5123" width="5.42578125" style="56" customWidth="1"/>
    <col min="5124" max="5124" width="13.140625" style="56" bestFit="1" customWidth="1"/>
    <col min="5125" max="5125" width="4.42578125" style="56" customWidth="1"/>
    <col min="5126" max="5126" width="14.140625" style="56" customWidth="1"/>
    <col min="5127" max="5127" width="4.85546875" style="56" customWidth="1"/>
    <col min="5128" max="5128" width="16.28515625" style="56" customWidth="1"/>
    <col min="5129" max="5376" width="11.42578125" style="56"/>
    <col min="5377" max="5377" width="6.140625" style="56" customWidth="1"/>
    <col min="5378" max="5378" width="59.28515625" style="56" customWidth="1"/>
    <col min="5379" max="5379" width="5.42578125" style="56" customWidth="1"/>
    <col min="5380" max="5380" width="13.140625" style="56" bestFit="1" customWidth="1"/>
    <col min="5381" max="5381" width="4.42578125" style="56" customWidth="1"/>
    <col min="5382" max="5382" width="14.140625" style="56" customWidth="1"/>
    <col min="5383" max="5383" width="4.85546875" style="56" customWidth="1"/>
    <col min="5384" max="5384" width="16.28515625" style="56" customWidth="1"/>
    <col min="5385" max="5632" width="11.42578125" style="56"/>
    <col min="5633" max="5633" width="6.140625" style="56" customWidth="1"/>
    <col min="5634" max="5634" width="59.28515625" style="56" customWidth="1"/>
    <col min="5635" max="5635" width="5.42578125" style="56" customWidth="1"/>
    <col min="5636" max="5636" width="13.140625" style="56" bestFit="1" customWidth="1"/>
    <col min="5637" max="5637" width="4.42578125" style="56" customWidth="1"/>
    <col min="5638" max="5638" width="14.140625" style="56" customWidth="1"/>
    <col min="5639" max="5639" width="4.85546875" style="56" customWidth="1"/>
    <col min="5640" max="5640" width="16.28515625" style="56" customWidth="1"/>
    <col min="5641" max="5888" width="11.42578125" style="56"/>
    <col min="5889" max="5889" width="6.140625" style="56" customWidth="1"/>
    <col min="5890" max="5890" width="59.28515625" style="56" customWidth="1"/>
    <col min="5891" max="5891" width="5.42578125" style="56" customWidth="1"/>
    <col min="5892" max="5892" width="13.140625" style="56" bestFit="1" customWidth="1"/>
    <col min="5893" max="5893" width="4.42578125" style="56" customWidth="1"/>
    <col min="5894" max="5894" width="14.140625" style="56" customWidth="1"/>
    <col min="5895" max="5895" width="4.85546875" style="56" customWidth="1"/>
    <col min="5896" max="5896" width="16.28515625" style="56" customWidth="1"/>
    <col min="5897" max="6144" width="11.42578125" style="56"/>
    <col min="6145" max="6145" width="6.140625" style="56" customWidth="1"/>
    <col min="6146" max="6146" width="59.28515625" style="56" customWidth="1"/>
    <col min="6147" max="6147" width="5.42578125" style="56" customWidth="1"/>
    <col min="6148" max="6148" width="13.140625" style="56" bestFit="1" customWidth="1"/>
    <col min="6149" max="6149" width="4.42578125" style="56" customWidth="1"/>
    <col min="6150" max="6150" width="14.140625" style="56" customWidth="1"/>
    <col min="6151" max="6151" width="4.85546875" style="56" customWidth="1"/>
    <col min="6152" max="6152" width="16.28515625" style="56" customWidth="1"/>
    <col min="6153" max="6400" width="11.42578125" style="56"/>
    <col min="6401" max="6401" width="6.140625" style="56" customWidth="1"/>
    <col min="6402" max="6402" width="59.28515625" style="56" customWidth="1"/>
    <col min="6403" max="6403" width="5.42578125" style="56" customWidth="1"/>
    <col min="6404" max="6404" width="13.140625" style="56" bestFit="1" customWidth="1"/>
    <col min="6405" max="6405" width="4.42578125" style="56" customWidth="1"/>
    <col min="6406" max="6406" width="14.140625" style="56" customWidth="1"/>
    <col min="6407" max="6407" width="4.85546875" style="56" customWidth="1"/>
    <col min="6408" max="6408" width="16.28515625" style="56" customWidth="1"/>
    <col min="6409" max="6656" width="11.42578125" style="56"/>
    <col min="6657" max="6657" width="6.140625" style="56" customWidth="1"/>
    <col min="6658" max="6658" width="59.28515625" style="56" customWidth="1"/>
    <col min="6659" max="6659" width="5.42578125" style="56" customWidth="1"/>
    <col min="6660" max="6660" width="13.140625" style="56" bestFit="1" customWidth="1"/>
    <col min="6661" max="6661" width="4.42578125" style="56" customWidth="1"/>
    <col min="6662" max="6662" width="14.140625" style="56" customWidth="1"/>
    <col min="6663" max="6663" width="4.85546875" style="56" customWidth="1"/>
    <col min="6664" max="6664" width="16.28515625" style="56" customWidth="1"/>
    <col min="6665" max="6912" width="11.42578125" style="56"/>
    <col min="6913" max="6913" width="6.140625" style="56" customWidth="1"/>
    <col min="6914" max="6914" width="59.28515625" style="56" customWidth="1"/>
    <col min="6915" max="6915" width="5.42578125" style="56" customWidth="1"/>
    <col min="6916" max="6916" width="13.140625" style="56" bestFit="1" customWidth="1"/>
    <col min="6917" max="6917" width="4.42578125" style="56" customWidth="1"/>
    <col min="6918" max="6918" width="14.140625" style="56" customWidth="1"/>
    <col min="6919" max="6919" width="4.85546875" style="56" customWidth="1"/>
    <col min="6920" max="6920" width="16.28515625" style="56" customWidth="1"/>
    <col min="6921" max="7168" width="11.42578125" style="56"/>
    <col min="7169" max="7169" width="6.140625" style="56" customWidth="1"/>
    <col min="7170" max="7170" width="59.28515625" style="56" customWidth="1"/>
    <col min="7171" max="7171" width="5.42578125" style="56" customWidth="1"/>
    <col min="7172" max="7172" width="13.140625" style="56" bestFit="1" customWidth="1"/>
    <col min="7173" max="7173" width="4.42578125" style="56" customWidth="1"/>
    <col min="7174" max="7174" width="14.140625" style="56" customWidth="1"/>
    <col min="7175" max="7175" width="4.85546875" style="56" customWidth="1"/>
    <col min="7176" max="7176" width="16.28515625" style="56" customWidth="1"/>
    <col min="7177" max="7424" width="11.42578125" style="56"/>
    <col min="7425" max="7425" width="6.140625" style="56" customWidth="1"/>
    <col min="7426" max="7426" width="59.28515625" style="56" customWidth="1"/>
    <col min="7427" max="7427" width="5.42578125" style="56" customWidth="1"/>
    <col min="7428" max="7428" width="13.140625" style="56" bestFit="1" customWidth="1"/>
    <col min="7429" max="7429" width="4.42578125" style="56" customWidth="1"/>
    <col min="7430" max="7430" width="14.140625" style="56" customWidth="1"/>
    <col min="7431" max="7431" width="4.85546875" style="56" customWidth="1"/>
    <col min="7432" max="7432" width="16.28515625" style="56" customWidth="1"/>
    <col min="7433" max="7680" width="11.42578125" style="56"/>
    <col min="7681" max="7681" width="6.140625" style="56" customWidth="1"/>
    <col min="7682" max="7682" width="59.28515625" style="56" customWidth="1"/>
    <col min="7683" max="7683" width="5.42578125" style="56" customWidth="1"/>
    <col min="7684" max="7684" width="13.140625" style="56" bestFit="1" customWidth="1"/>
    <col min="7685" max="7685" width="4.42578125" style="56" customWidth="1"/>
    <col min="7686" max="7686" width="14.140625" style="56" customWidth="1"/>
    <col min="7687" max="7687" width="4.85546875" style="56" customWidth="1"/>
    <col min="7688" max="7688" width="16.28515625" style="56" customWidth="1"/>
    <col min="7689" max="7936" width="11.42578125" style="56"/>
    <col min="7937" max="7937" width="6.140625" style="56" customWidth="1"/>
    <col min="7938" max="7938" width="59.28515625" style="56" customWidth="1"/>
    <col min="7939" max="7939" width="5.42578125" style="56" customWidth="1"/>
    <col min="7940" max="7940" width="13.140625" style="56" bestFit="1" customWidth="1"/>
    <col min="7941" max="7941" width="4.42578125" style="56" customWidth="1"/>
    <col min="7942" max="7942" width="14.140625" style="56" customWidth="1"/>
    <col min="7943" max="7943" width="4.85546875" style="56" customWidth="1"/>
    <col min="7944" max="7944" width="16.28515625" style="56" customWidth="1"/>
    <col min="7945" max="8192" width="11.42578125" style="56"/>
    <col min="8193" max="8193" width="6.140625" style="56" customWidth="1"/>
    <col min="8194" max="8194" width="59.28515625" style="56" customWidth="1"/>
    <col min="8195" max="8195" width="5.42578125" style="56" customWidth="1"/>
    <col min="8196" max="8196" width="13.140625" style="56" bestFit="1" customWidth="1"/>
    <col min="8197" max="8197" width="4.42578125" style="56" customWidth="1"/>
    <col min="8198" max="8198" width="14.140625" style="56" customWidth="1"/>
    <col min="8199" max="8199" width="4.85546875" style="56" customWidth="1"/>
    <col min="8200" max="8200" width="16.28515625" style="56" customWidth="1"/>
    <col min="8201" max="8448" width="11.42578125" style="56"/>
    <col min="8449" max="8449" width="6.140625" style="56" customWidth="1"/>
    <col min="8450" max="8450" width="59.28515625" style="56" customWidth="1"/>
    <col min="8451" max="8451" width="5.42578125" style="56" customWidth="1"/>
    <col min="8452" max="8452" width="13.140625" style="56" bestFit="1" customWidth="1"/>
    <col min="8453" max="8453" width="4.42578125" style="56" customWidth="1"/>
    <col min="8454" max="8454" width="14.140625" style="56" customWidth="1"/>
    <col min="8455" max="8455" width="4.85546875" style="56" customWidth="1"/>
    <col min="8456" max="8456" width="16.28515625" style="56" customWidth="1"/>
    <col min="8457" max="8704" width="11.42578125" style="56"/>
    <col min="8705" max="8705" width="6.140625" style="56" customWidth="1"/>
    <col min="8706" max="8706" width="59.28515625" style="56" customWidth="1"/>
    <col min="8707" max="8707" width="5.42578125" style="56" customWidth="1"/>
    <col min="8708" max="8708" width="13.140625" style="56" bestFit="1" customWidth="1"/>
    <col min="8709" max="8709" width="4.42578125" style="56" customWidth="1"/>
    <col min="8710" max="8710" width="14.140625" style="56" customWidth="1"/>
    <col min="8711" max="8711" width="4.85546875" style="56" customWidth="1"/>
    <col min="8712" max="8712" width="16.28515625" style="56" customWidth="1"/>
    <col min="8713" max="8960" width="11.42578125" style="56"/>
    <col min="8961" max="8961" width="6.140625" style="56" customWidth="1"/>
    <col min="8962" max="8962" width="59.28515625" style="56" customWidth="1"/>
    <col min="8963" max="8963" width="5.42578125" style="56" customWidth="1"/>
    <col min="8964" max="8964" width="13.140625" style="56" bestFit="1" customWidth="1"/>
    <col min="8965" max="8965" width="4.42578125" style="56" customWidth="1"/>
    <col min="8966" max="8966" width="14.140625" style="56" customWidth="1"/>
    <col min="8967" max="8967" width="4.85546875" style="56" customWidth="1"/>
    <col min="8968" max="8968" width="16.28515625" style="56" customWidth="1"/>
    <col min="8969" max="9216" width="11.42578125" style="56"/>
    <col min="9217" max="9217" width="6.140625" style="56" customWidth="1"/>
    <col min="9218" max="9218" width="59.28515625" style="56" customWidth="1"/>
    <col min="9219" max="9219" width="5.42578125" style="56" customWidth="1"/>
    <col min="9220" max="9220" width="13.140625" style="56" bestFit="1" customWidth="1"/>
    <col min="9221" max="9221" width="4.42578125" style="56" customWidth="1"/>
    <col min="9222" max="9222" width="14.140625" style="56" customWidth="1"/>
    <col min="9223" max="9223" width="4.85546875" style="56" customWidth="1"/>
    <col min="9224" max="9224" width="16.28515625" style="56" customWidth="1"/>
    <col min="9225" max="9472" width="11.42578125" style="56"/>
    <col min="9473" max="9473" width="6.140625" style="56" customWidth="1"/>
    <col min="9474" max="9474" width="59.28515625" style="56" customWidth="1"/>
    <col min="9475" max="9475" width="5.42578125" style="56" customWidth="1"/>
    <col min="9476" max="9476" width="13.140625" style="56" bestFit="1" customWidth="1"/>
    <col min="9477" max="9477" width="4.42578125" style="56" customWidth="1"/>
    <col min="9478" max="9478" width="14.140625" style="56" customWidth="1"/>
    <col min="9479" max="9479" width="4.85546875" style="56" customWidth="1"/>
    <col min="9480" max="9480" width="16.28515625" style="56" customWidth="1"/>
    <col min="9481" max="9728" width="11.42578125" style="56"/>
    <col min="9729" max="9729" width="6.140625" style="56" customWidth="1"/>
    <col min="9730" max="9730" width="59.28515625" style="56" customWidth="1"/>
    <col min="9731" max="9731" width="5.42578125" style="56" customWidth="1"/>
    <col min="9732" max="9732" width="13.140625" style="56" bestFit="1" customWidth="1"/>
    <col min="9733" max="9733" width="4.42578125" style="56" customWidth="1"/>
    <col min="9734" max="9734" width="14.140625" style="56" customWidth="1"/>
    <col min="9735" max="9735" width="4.85546875" style="56" customWidth="1"/>
    <col min="9736" max="9736" width="16.28515625" style="56" customWidth="1"/>
    <col min="9737" max="9984" width="11.42578125" style="56"/>
    <col min="9985" max="9985" width="6.140625" style="56" customWidth="1"/>
    <col min="9986" max="9986" width="59.28515625" style="56" customWidth="1"/>
    <col min="9987" max="9987" width="5.42578125" style="56" customWidth="1"/>
    <col min="9988" max="9988" width="13.140625" style="56" bestFit="1" customWidth="1"/>
    <col min="9989" max="9989" width="4.42578125" style="56" customWidth="1"/>
    <col min="9990" max="9990" width="14.140625" style="56" customWidth="1"/>
    <col min="9991" max="9991" width="4.85546875" style="56" customWidth="1"/>
    <col min="9992" max="9992" width="16.28515625" style="56" customWidth="1"/>
    <col min="9993" max="10240" width="11.42578125" style="56"/>
    <col min="10241" max="10241" width="6.140625" style="56" customWidth="1"/>
    <col min="10242" max="10242" width="59.28515625" style="56" customWidth="1"/>
    <col min="10243" max="10243" width="5.42578125" style="56" customWidth="1"/>
    <col min="10244" max="10244" width="13.140625" style="56" bestFit="1" customWidth="1"/>
    <col min="10245" max="10245" width="4.42578125" style="56" customWidth="1"/>
    <col min="10246" max="10246" width="14.140625" style="56" customWidth="1"/>
    <col min="10247" max="10247" width="4.85546875" style="56" customWidth="1"/>
    <col min="10248" max="10248" width="16.28515625" style="56" customWidth="1"/>
    <col min="10249" max="10496" width="11.42578125" style="56"/>
    <col min="10497" max="10497" width="6.140625" style="56" customWidth="1"/>
    <col min="10498" max="10498" width="59.28515625" style="56" customWidth="1"/>
    <col min="10499" max="10499" width="5.42578125" style="56" customWidth="1"/>
    <col min="10500" max="10500" width="13.140625" style="56" bestFit="1" customWidth="1"/>
    <col min="10501" max="10501" width="4.42578125" style="56" customWidth="1"/>
    <col min="10502" max="10502" width="14.140625" style="56" customWidth="1"/>
    <col min="10503" max="10503" width="4.85546875" style="56" customWidth="1"/>
    <col min="10504" max="10504" width="16.28515625" style="56" customWidth="1"/>
    <col min="10505" max="10752" width="11.42578125" style="56"/>
    <col min="10753" max="10753" width="6.140625" style="56" customWidth="1"/>
    <col min="10754" max="10754" width="59.28515625" style="56" customWidth="1"/>
    <col min="10755" max="10755" width="5.42578125" style="56" customWidth="1"/>
    <col min="10756" max="10756" width="13.140625" style="56" bestFit="1" customWidth="1"/>
    <col min="10757" max="10757" width="4.42578125" style="56" customWidth="1"/>
    <col min="10758" max="10758" width="14.140625" style="56" customWidth="1"/>
    <col min="10759" max="10759" width="4.85546875" style="56" customWidth="1"/>
    <col min="10760" max="10760" width="16.28515625" style="56" customWidth="1"/>
    <col min="10761" max="11008" width="11.42578125" style="56"/>
    <col min="11009" max="11009" width="6.140625" style="56" customWidth="1"/>
    <col min="11010" max="11010" width="59.28515625" style="56" customWidth="1"/>
    <col min="11011" max="11011" width="5.42578125" style="56" customWidth="1"/>
    <col min="11012" max="11012" width="13.140625" style="56" bestFit="1" customWidth="1"/>
    <col min="11013" max="11013" width="4.42578125" style="56" customWidth="1"/>
    <col min="11014" max="11014" width="14.140625" style="56" customWidth="1"/>
    <col min="11015" max="11015" width="4.85546875" style="56" customWidth="1"/>
    <col min="11016" max="11016" width="16.28515625" style="56" customWidth="1"/>
    <col min="11017" max="11264" width="11.42578125" style="56"/>
    <col min="11265" max="11265" width="6.140625" style="56" customWidth="1"/>
    <col min="11266" max="11266" width="59.28515625" style="56" customWidth="1"/>
    <col min="11267" max="11267" width="5.42578125" style="56" customWidth="1"/>
    <col min="11268" max="11268" width="13.140625" style="56" bestFit="1" customWidth="1"/>
    <col min="11269" max="11269" width="4.42578125" style="56" customWidth="1"/>
    <col min="11270" max="11270" width="14.140625" style="56" customWidth="1"/>
    <col min="11271" max="11271" width="4.85546875" style="56" customWidth="1"/>
    <col min="11272" max="11272" width="16.28515625" style="56" customWidth="1"/>
    <col min="11273" max="11520" width="11.42578125" style="56"/>
    <col min="11521" max="11521" width="6.140625" style="56" customWidth="1"/>
    <col min="11522" max="11522" width="59.28515625" style="56" customWidth="1"/>
    <col min="11523" max="11523" width="5.42578125" style="56" customWidth="1"/>
    <col min="11524" max="11524" width="13.140625" style="56" bestFit="1" customWidth="1"/>
    <col min="11525" max="11525" width="4.42578125" style="56" customWidth="1"/>
    <col min="11526" max="11526" width="14.140625" style="56" customWidth="1"/>
    <col min="11527" max="11527" width="4.85546875" style="56" customWidth="1"/>
    <col min="11528" max="11528" width="16.28515625" style="56" customWidth="1"/>
    <col min="11529" max="11776" width="11.42578125" style="56"/>
    <col min="11777" max="11777" width="6.140625" style="56" customWidth="1"/>
    <col min="11778" max="11778" width="59.28515625" style="56" customWidth="1"/>
    <col min="11779" max="11779" width="5.42578125" style="56" customWidth="1"/>
    <col min="11780" max="11780" width="13.140625" style="56" bestFit="1" customWidth="1"/>
    <col min="11781" max="11781" width="4.42578125" style="56" customWidth="1"/>
    <col min="11782" max="11782" width="14.140625" style="56" customWidth="1"/>
    <col min="11783" max="11783" width="4.85546875" style="56" customWidth="1"/>
    <col min="11784" max="11784" width="16.28515625" style="56" customWidth="1"/>
    <col min="11785" max="12032" width="11.42578125" style="56"/>
    <col min="12033" max="12033" width="6.140625" style="56" customWidth="1"/>
    <col min="12034" max="12034" width="59.28515625" style="56" customWidth="1"/>
    <col min="12035" max="12035" width="5.42578125" style="56" customWidth="1"/>
    <col min="12036" max="12036" width="13.140625" style="56" bestFit="1" customWidth="1"/>
    <col min="12037" max="12037" width="4.42578125" style="56" customWidth="1"/>
    <col min="12038" max="12038" width="14.140625" style="56" customWidth="1"/>
    <col min="12039" max="12039" width="4.85546875" style="56" customWidth="1"/>
    <col min="12040" max="12040" width="16.28515625" style="56" customWidth="1"/>
    <col min="12041" max="12288" width="11.42578125" style="56"/>
    <col min="12289" max="12289" width="6.140625" style="56" customWidth="1"/>
    <col min="12290" max="12290" width="59.28515625" style="56" customWidth="1"/>
    <col min="12291" max="12291" width="5.42578125" style="56" customWidth="1"/>
    <col min="12292" max="12292" width="13.140625" style="56" bestFit="1" customWidth="1"/>
    <col min="12293" max="12293" width="4.42578125" style="56" customWidth="1"/>
    <col min="12294" max="12294" width="14.140625" style="56" customWidth="1"/>
    <col min="12295" max="12295" width="4.85546875" style="56" customWidth="1"/>
    <col min="12296" max="12296" width="16.28515625" style="56" customWidth="1"/>
    <col min="12297" max="12544" width="11.42578125" style="56"/>
    <col min="12545" max="12545" width="6.140625" style="56" customWidth="1"/>
    <col min="12546" max="12546" width="59.28515625" style="56" customWidth="1"/>
    <col min="12547" max="12547" width="5.42578125" style="56" customWidth="1"/>
    <col min="12548" max="12548" width="13.140625" style="56" bestFit="1" customWidth="1"/>
    <col min="12549" max="12549" width="4.42578125" style="56" customWidth="1"/>
    <col min="12550" max="12550" width="14.140625" style="56" customWidth="1"/>
    <col min="12551" max="12551" width="4.85546875" style="56" customWidth="1"/>
    <col min="12552" max="12552" width="16.28515625" style="56" customWidth="1"/>
    <col min="12553" max="12800" width="11.42578125" style="56"/>
    <col min="12801" max="12801" width="6.140625" style="56" customWidth="1"/>
    <col min="12802" max="12802" width="59.28515625" style="56" customWidth="1"/>
    <col min="12803" max="12803" width="5.42578125" style="56" customWidth="1"/>
    <col min="12804" max="12804" width="13.140625" style="56" bestFit="1" customWidth="1"/>
    <col min="12805" max="12805" width="4.42578125" style="56" customWidth="1"/>
    <col min="12806" max="12806" width="14.140625" style="56" customWidth="1"/>
    <col min="12807" max="12807" width="4.85546875" style="56" customWidth="1"/>
    <col min="12808" max="12808" width="16.28515625" style="56" customWidth="1"/>
    <col min="12809" max="13056" width="11.42578125" style="56"/>
    <col min="13057" max="13057" width="6.140625" style="56" customWidth="1"/>
    <col min="13058" max="13058" width="59.28515625" style="56" customWidth="1"/>
    <col min="13059" max="13059" width="5.42578125" style="56" customWidth="1"/>
    <col min="13060" max="13060" width="13.140625" style="56" bestFit="1" customWidth="1"/>
    <col min="13061" max="13061" width="4.42578125" style="56" customWidth="1"/>
    <col min="13062" max="13062" width="14.140625" style="56" customWidth="1"/>
    <col min="13063" max="13063" width="4.85546875" style="56" customWidth="1"/>
    <col min="13064" max="13064" width="16.28515625" style="56" customWidth="1"/>
    <col min="13065" max="13312" width="11.42578125" style="56"/>
    <col min="13313" max="13313" width="6.140625" style="56" customWidth="1"/>
    <col min="13314" max="13314" width="59.28515625" style="56" customWidth="1"/>
    <col min="13315" max="13315" width="5.42578125" style="56" customWidth="1"/>
    <col min="13316" max="13316" width="13.140625" style="56" bestFit="1" customWidth="1"/>
    <col min="13317" max="13317" width="4.42578125" style="56" customWidth="1"/>
    <col min="13318" max="13318" width="14.140625" style="56" customWidth="1"/>
    <col min="13319" max="13319" width="4.85546875" style="56" customWidth="1"/>
    <col min="13320" max="13320" width="16.28515625" style="56" customWidth="1"/>
    <col min="13321" max="13568" width="11.42578125" style="56"/>
    <col min="13569" max="13569" width="6.140625" style="56" customWidth="1"/>
    <col min="13570" max="13570" width="59.28515625" style="56" customWidth="1"/>
    <col min="13571" max="13571" width="5.42578125" style="56" customWidth="1"/>
    <col min="13572" max="13572" width="13.140625" style="56" bestFit="1" customWidth="1"/>
    <col min="13573" max="13573" width="4.42578125" style="56" customWidth="1"/>
    <col min="13574" max="13574" width="14.140625" style="56" customWidth="1"/>
    <col min="13575" max="13575" width="4.85546875" style="56" customWidth="1"/>
    <col min="13576" max="13576" width="16.28515625" style="56" customWidth="1"/>
    <col min="13577" max="13824" width="11.42578125" style="56"/>
    <col min="13825" max="13825" width="6.140625" style="56" customWidth="1"/>
    <col min="13826" max="13826" width="59.28515625" style="56" customWidth="1"/>
    <col min="13827" max="13827" width="5.42578125" style="56" customWidth="1"/>
    <col min="13828" max="13828" width="13.140625" style="56" bestFit="1" customWidth="1"/>
    <col min="13829" max="13829" width="4.42578125" style="56" customWidth="1"/>
    <col min="13830" max="13830" width="14.140625" style="56" customWidth="1"/>
    <col min="13831" max="13831" width="4.85546875" style="56" customWidth="1"/>
    <col min="13832" max="13832" width="16.28515625" style="56" customWidth="1"/>
    <col min="13833" max="14080" width="11.42578125" style="56"/>
    <col min="14081" max="14081" width="6.140625" style="56" customWidth="1"/>
    <col min="14082" max="14082" width="59.28515625" style="56" customWidth="1"/>
    <col min="14083" max="14083" width="5.42578125" style="56" customWidth="1"/>
    <col min="14084" max="14084" width="13.140625" style="56" bestFit="1" customWidth="1"/>
    <col min="14085" max="14085" width="4.42578125" style="56" customWidth="1"/>
    <col min="14086" max="14086" width="14.140625" style="56" customWidth="1"/>
    <col min="14087" max="14087" width="4.85546875" style="56" customWidth="1"/>
    <col min="14088" max="14088" width="16.28515625" style="56" customWidth="1"/>
    <col min="14089" max="14336" width="11.42578125" style="56"/>
    <col min="14337" max="14337" width="6.140625" style="56" customWidth="1"/>
    <col min="14338" max="14338" width="59.28515625" style="56" customWidth="1"/>
    <col min="14339" max="14339" width="5.42578125" style="56" customWidth="1"/>
    <col min="14340" max="14340" width="13.140625" style="56" bestFit="1" customWidth="1"/>
    <col min="14341" max="14341" width="4.42578125" style="56" customWidth="1"/>
    <col min="14342" max="14342" width="14.140625" style="56" customWidth="1"/>
    <col min="14343" max="14343" width="4.85546875" style="56" customWidth="1"/>
    <col min="14344" max="14344" width="16.28515625" style="56" customWidth="1"/>
    <col min="14345" max="14592" width="11.42578125" style="56"/>
    <col min="14593" max="14593" width="6.140625" style="56" customWidth="1"/>
    <col min="14594" max="14594" width="59.28515625" style="56" customWidth="1"/>
    <col min="14595" max="14595" width="5.42578125" style="56" customWidth="1"/>
    <col min="14596" max="14596" width="13.140625" style="56" bestFit="1" customWidth="1"/>
    <col min="14597" max="14597" width="4.42578125" style="56" customWidth="1"/>
    <col min="14598" max="14598" width="14.140625" style="56" customWidth="1"/>
    <col min="14599" max="14599" width="4.85546875" style="56" customWidth="1"/>
    <col min="14600" max="14600" width="16.28515625" style="56" customWidth="1"/>
    <col min="14601" max="14848" width="11.42578125" style="56"/>
    <col min="14849" max="14849" width="6.140625" style="56" customWidth="1"/>
    <col min="14850" max="14850" width="59.28515625" style="56" customWidth="1"/>
    <col min="14851" max="14851" width="5.42578125" style="56" customWidth="1"/>
    <col min="14852" max="14852" width="13.140625" style="56" bestFit="1" customWidth="1"/>
    <col min="14853" max="14853" width="4.42578125" style="56" customWidth="1"/>
    <col min="14854" max="14854" width="14.140625" style="56" customWidth="1"/>
    <col min="14855" max="14855" width="4.85546875" style="56" customWidth="1"/>
    <col min="14856" max="14856" width="16.28515625" style="56" customWidth="1"/>
    <col min="14857" max="15104" width="11.42578125" style="56"/>
    <col min="15105" max="15105" width="6.140625" style="56" customWidth="1"/>
    <col min="15106" max="15106" width="59.28515625" style="56" customWidth="1"/>
    <col min="15107" max="15107" width="5.42578125" style="56" customWidth="1"/>
    <col min="15108" max="15108" width="13.140625" style="56" bestFit="1" customWidth="1"/>
    <col min="15109" max="15109" width="4.42578125" style="56" customWidth="1"/>
    <col min="15110" max="15110" width="14.140625" style="56" customWidth="1"/>
    <col min="15111" max="15111" width="4.85546875" style="56" customWidth="1"/>
    <col min="15112" max="15112" width="16.28515625" style="56" customWidth="1"/>
    <col min="15113" max="15360" width="11.42578125" style="56"/>
    <col min="15361" max="15361" width="6.140625" style="56" customWidth="1"/>
    <col min="15362" max="15362" width="59.28515625" style="56" customWidth="1"/>
    <col min="15363" max="15363" width="5.42578125" style="56" customWidth="1"/>
    <col min="15364" max="15364" width="13.140625" style="56" bestFit="1" customWidth="1"/>
    <col min="15365" max="15365" width="4.42578125" style="56" customWidth="1"/>
    <col min="15366" max="15366" width="14.140625" style="56" customWidth="1"/>
    <col min="15367" max="15367" width="4.85546875" style="56" customWidth="1"/>
    <col min="15368" max="15368" width="16.28515625" style="56" customWidth="1"/>
    <col min="15369" max="15616" width="11.42578125" style="56"/>
    <col min="15617" max="15617" width="6.140625" style="56" customWidth="1"/>
    <col min="15618" max="15618" width="59.28515625" style="56" customWidth="1"/>
    <col min="15619" max="15619" width="5.42578125" style="56" customWidth="1"/>
    <col min="15620" max="15620" width="13.140625" style="56" bestFit="1" customWidth="1"/>
    <col min="15621" max="15621" width="4.42578125" style="56" customWidth="1"/>
    <col min="15622" max="15622" width="14.140625" style="56" customWidth="1"/>
    <col min="15623" max="15623" width="4.85546875" style="56" customWidth="1"/>
    <col min="15624" max="15624" width="16.28515625" style="56" customWidth="1"/>
    <col min="15625" max="15872" width="11.42578125" style="56"/>
    <col min="15873" max="15873" width="6.140625" style="56" customWidth="1"/>
    <col min="15874" max="15874" width="59.28515625" style="56" customWidth="1"/>
    <col min="15875" max="15875" width="5.42578125" style="56" customWidth="1"/>
    <col min="15876" max="15876" width="13.140625" style="56" bestFit="1" customWidth="1"/>
    <col min="15877" max="15877" width="4.42578125" style="56" customWidth="1"/>
    <col min="15878" max="15878" width="14.140625" style="56" customWidth="1"/>
    <col min="15879" max="15879" width="4.85546875" style="56" customWidth="1"/>
    <col min="15880" max="15880" width="16.28515625" style="56" customWidth="1"/>
    <col min="15881" max="16128" width="11.42578125" style="56"/>
    <col min="16129" max="16129" width="6.140625" style="56" customWidth="1"/>
    <col min="16130" max="16130" width="59.28515625" style="56" customWidth="1"/>
    <col min="16131" max="16131" width="5.42578125" style="56" customWidth="1"/>
    <col min="16132" max="16132" width="13.140625" style="56" bestFit="1" customWidth="1"/>
    <col min="16133" max="16133" width="4.42578125" style="56" customWidth="1"/>
    <col min="16134" max="16134" width="14.140625" style="56" customWidth="1"/>
    <col min="16135" max="16135" width="4.85546875" style="56" customWidth="1"/>
    <col min="16136" max="16136" width="16.28515625" style="56" customWidth="1"/>
    <col min="16137" max="16384" width="11.42578125" style="56"/>
  </cols>
  <sheetData>
    <row r="1" spans="1:8" ht="14.25" x14ac:dyDescent="0.2">
      <c r="A1" s="53"/>
      <c r="B1" s="54"/>
      <c r="C1" s="54"/>
      <c r="D1" s="54"/>
      <c r="E1" s="54"/>
      <c r="F1" s="54"/>
      <c r="G1" s="54"/>
      <c r="H1" s="55"/>
    </row>
    <row r="2" spans="1:8" ht="14.25" x14ac:dyDescent="0.2">
      <c r="A2" s="114" t="str">
        <f>+'[2]CGN-2005-001'!B3</f>
        <v>SECRETARIA DISTRITAL DE INTEGRACION SOCIAL</v>
      </c>
      <c r="B2" s="115"/>
      <c r="C2" s="115"/>
      <c r="D2" s="115"/>
      <c r="E2" s="115"/>
      <c r="F2" s="115"/>
      <c r="G2" s="115"/>
      <c r="H2" s="116"/>
    </row>
    <row r="3" spans="1:8" ht="14.25" x14ac:dyDescent="0.2">
      <c r="A3" s="114" t="s">
        <v>212</v>
      </c>
      <c r="B3" s="115"/>
      <c r="C3" s="115"/>
      <c r="D3" s="115"/>
      <c r="E3" s="115"/>
      <c r="F3" s="115"/>
      <c r="G3" s="115"/>
      <c r="H3" s="116"/>
    </row>
    <row r="4" spans="1:8" ht="14.25" x14ac:dyDescent="0.2">
      <c r="A4" s="114" t="s">
        <v>213</v>
      </c>
      <c r="B4" s="115"/>
      <c r="C4" s="115"/>
      <c r="D4" s="115"/>
      <c r="E4" s="115"/>
      <c r="F4" s="115"/>
      <c r="G4" s="115"/>
      <c r="H4" s="116"/>
    </row>
    <row r="5" spans="1:8" ht="14.25" x14ac:dyDescent="0.2">
      <c r="A5" s="114" t="s">
        <v>214</v>
      </c>
      <c r="B5" s="115"/>
      <c r="C5" s="115"/>
      <c r="D5" s="115"/>
      <c r="E5" s="115"/>
      <c r="F5" s="115"/>
      <c r="G5" s="115"/>
      <c r="H5" s="116"/>
    </row>
    <row r="6" spans="1:8" ht="14.25" x14ac:dyDescent="0.2">
      <c r="A6" s="57"/>
      <c r="B6" s="58"/>
      <c r="C6" s="58"/>
      <c r="D6" s="59"/>
      <c r="E6" s="58"/>
      <c r="F6" s="58"/>
      <c r="G6" s="58"/>
      <c r="H6" s="60"/>
    </row>
    <row r="7" spans="1:8" ht="15" x14ac:dyDescent="0.25">
      <c r="A7" s="61"/>
      <c r="B7" s="62"/>
      <c r="C7" s="63"/>
      <c r="D7" s="64"/>
      <c r="E7" s="64"/>
      <c r="F7" s="65"/>
      <c r="G7" s="61"/>
      <c r="H7" s="61"/>
    </row>
    <row r="8" spans="1:8" ht="15.75" thickBot="1" x14ac:dyDescent="0.3">
      <c r="A8" s="63"/>
      <c r="B8" s="66" t="s">
        <v>215</v>
      </c>
      <c r="C8" s="67"/>
      <c r="D8" s="68"/>
      <c r="E8" s="68"/>
      <c r="F8" s="68"/>
      <c r="G8" s="61"/>
      <c r="H8" s="69">
        <v>61814958017</v>
      </c>
    </row>
    <row r="9" spans="1:8" ht="15" thickTop="1" x14ac:dyDescent="0.2">
      <c r="A9" s="63"/>
      <c r="B9" s="63"/>
      <c r="C9" s="63"/>
      <c r="D9" s="65"/>
      <c r="E9" s="65"/>
      <c r="F9" s="65"/>
      <c r="G9" s="63"/>
      <c r="H9" s="63"/>
    </row>
    <row r="10" spans="1:8" ht="16.5" x14ac:dyDescent="0.3">
      <c r="A10" s="63"/>
      <c r="B10" s="62" t="s">
        <v>216</v>
      </c>
      <c r="C10" s="70"/>
      <c r="D10" s="64"/>
      <c r="E10" s="64"/>
      <c r="F10" s="64"/>
      <c r="G10" s="62"/>
      <c r="H10" s="71">
        <f>+H23+H32</f>
        <v>45489288255</v>
      </c>
    </row>
    <row r="11" spans="1:8" ht="16.5" x14ac:dyDescent="0.3">
      <c r="A11" s="63"/>
      <c r="B11" s="63"/>
      <c r="C11" s="63"/>
      <c r="D11" s="65"/>
      <c r="E11" s="65"/>
      <c r="F11" s="65"/>
      <c r="G11" s="63"/>
      <c r="H11" s="71"/>
    </row>
    <row r="12" spans="1:8" ht="17.25" thickBot="1" x14ac:dyDescent="0.35">
      <c r="A12" s="61"/>
      <c r="B12" s="66" t="s">
        <v>217</v>
      </c>
      <c r="C12" s="67"/>
      <c r="D12" s="68"/>
      <c r="E12" s="68"/>
      <c r="F12" s="68"/>
      <c r="G12" s="66"/>
      <c r="H12" s="72">
        <f>+H8+H10</f>
        <v>107304246272</v>
      </c>
    </row>
    <row r="13" spans="1:8" ht="17.25" thickTop="1" x14ac:dyDescent="0.3">
      <c r="A13" s="61"/>
      <c r="B13" s="61"/>
      <c r="C13" s="63"/>
      <c r="D13" s="65"/>
      <c r="E13" s="65"/>
      <c r="F13" s="65"/>
      <c r="G13" s="61"/>
      <c r="H13" s="71"/>
    </row>
    <row r="14" spans="1:8" ht="15" x14ac:dyDescent="0.25">
      <c r="A14" s="61"/>
      <c r="B14" s="73" t="s">
        <v>218</v>
      </c>
      <c r="C14" s="70"/>
      <c r="D14" s="74" t="s">
        <v>219</v>
      </c>
      <c r="E14" s="75"/>
      <c r="F14" s="74" t="s">
        <v>220</v>
      </c>
      <c r="G14" s="76"/>
      <c r="H14" s="70" t="s">
        <v>221</v>
      </c>
    </row>
    <row r="15" spans="1:8" ht="14.25" x14ac:dyDescent="0.2">
      <c r="A15" s="61"/>
      <c r="B15" s="61"/>
      <c r="C15" s="63"/>
      <c r="D15" s="65"/>
      <c r="E15" s="65"/>
      <c r="F15" s="65"/>
      <c r="G15" s="61"/>
      <c r="H15" s="61"/>
    </row>
    <row r="16" spans="1:8" ht="15" x14ac:dyDescent="0.25">
      <c r="A16" s="73"/>
      <c r="B16" s="77" t="s">
        <v>222</v>
      </c>
      <c r="C16" s="78"/>
      <c r="D16" s="79"/>
      <c r="E16" s="79"/>
      <c r="F16" s="79"/>
      <c r="G16" s="77"/>
      <c r="H16" s="61"/>
    </row>
    <row r="17" spans="1:10" ht="16.5" x14ac:dyDescent="0.3">
      <c r="A17" s="61"/>
      <c r="B17" s="61"/>
      <c r="C17" s="63"/>
      <c r="D17" s="65"/>
      <c r="E17" s="80"/>
      <c r="F17" s="65"/>
      <c r="G17" s="61"/>
      <c r="H17" s="81"/>
    </row>
    <row r="18" spans="1:10" ht="16.5" x14ac:dyDescent="0.3">
      <c r="A18" s="82">
        <v>3105</v>
      </c>
      <c r="B18" s="82" t="s">
        <v>113</v>
      </c>
      <c r="C18" s="83"/>
      <c r="D18" s="84">
        <v>0</v>
      </c>
      <c r="E18" s="84"/>
      <c r="F18" s="84">
        <v>0</v>
      </c>
      <c r="G18" s="84"/>
      <c r="H18" s="81">
        <f>IF(D18&lt;F18,D18-F18,0)</f>
        <v>0</v>
      </c>
      <c r="J18" s="85"/>
    </row>
    <row r="19" spans="1:10" ht="16.5" x14ac:dyDescent="0.3">
      <c r="A19" s="82">
        <v>3109</v>
      </c>
      <c r="B19" s="82" t="s">
        <v>115</v>
      </c>
      <c r="C19" s="83"/>
      <c r="D19" s="84">
        <v>54733780000</v>
      </c>
      <c r="E19" s="84"/>
      <c r="F19" s="84">
        <v>0</v>
      </c>
      <c r="G19" s="84"/>
      <c r="H19" s="81">
        <f>IF(D19&gt;F19,D19-F19,0)</f>
        <v>54733780000</v>
      </c>
      <c r="J19" s="85"/>
    </row>
    <row r="20" spans="1:10" ht="16.5" x14ac:dyDescent="0.3">
      <c r="A20" s="82">
        <v>3110</v>
      </c>
      <c r="B20" s="82" t="s">
        <v>117</v>
      </c>
      <c r="C20" s="83"/>
      <c r="D20" s="84">
        <v>0</v>
      </c>
      <c r="E20" s="84"/>
      <c r="F20" s="84">
        <v>0</v>
      </c>
      <c r="G20" s="82"/>
      <c r="H20" s="81">
        <f>IF(D20&gt;F20,D20-F20,0)</f>
        <v>0</v>
      </c>
      <c r="J20" s="85"/>
    </row>
    <row r="21" spans="1:10" ht="16.5" x14ac:dyDescent="0.3">
      <c r="A21" s="82">
        <v>3145</v>
      </c>
      <c r="B21" s="82" t="s">
        <v>119</v>
      </c>
      <c r="C21" s="63"/>
      <c r="D21" s="84">
        <v>0</v>
      </c>
      <c r="E21" s="65"/>
      <c r="F21" s="84">
        <v>0</v>
      </c>
      <c r="G21" s="61"/>
      <c r="H21" s="81">
        <f>IF(D21&gt;F21,D21-F21,0)</f>
        <v>0</v>
      </c>
      <c r="J21" s="85"/>
    </row>
    <row r="22" spans="1:10" ht="16.5" x14ac:dyDescent="0.3">
      <c r="A22" s="82"/>
      <c r="B22" s="82"/>
      <c r="C22" s="63"/>
      <c r="D22" s="84"/>
      <c r="E22" s="65"/>
      <c r="F22" s="84"/>
      <c r="G22" s="61"/>
      <c r="H22" s="81"/>
      <c r="J22" s="85"/>
    </row>
    <row r="23" spans="1:10" ht="15.75" x14ac:dyDescent="0.25">
      <c r="A23" s="73"/>
      <c r="B23" s="77" t="s">
        <v>223</v>
      </c>
      <c r="C23" s="78"/>
      <c r="D23" s="79"/>
      <c r="E23" s="79"/>
      <c r="F23" s="79"/>
      <c r="G23" s="77"/>
      <c r="H23" s="86">
        <f>SUM(H18:H21)</f>
        <v>54733780000</v>
      </c>
      <c r="J23" s="85"/>
    </row>
    <row r="24" spans="1:10" ht="15.75" x14ac:dyDescent="0.25">
      <c r="A24" s="73"/>
      <c r="B24" s="77"/>
      <c r="C24" s="78"/>
      <c r="D24" s="79"/>
      <c r="E24" s="79"/>
      <c r="F24" s="79"/>
      <c r="G24" s="77"/>
      <c r="H24" s="61"/>
      <c r="J24" s="85"/>
    </row>
    <row r="25" spans="1:10" ht="15" x14ac:dyDescent="0.25">
      <c r="A25" s="73"/>
      <c r="B25" s="77" t="s">
        <v>224</v>
      </c>
      <c r="C25" s="78"/>
      <c r="D25" s="79"/>
      <c r="E25" s="79"/>
      <c r="F25" s="79"/>
      <c r="G25" s="77"/>
      <c r="H25" s="61"/>
      <c r="J25" s="87"/>
    </row>
    <row r="26" spans="1:10" ht="15.75" x14ac:dyDescent="0.25">
      <c r="A26" s="61"/>
      <c r="B26" s="61"/>
      <c r="C26" s="63"/>
      <c r="D26" s="65"/>
      <c r="E26" s="65"/>
      <c r="F26" s="65"/>
      <c r="G26" s="61"/>
      <c r="H26" s="61"/>
      <c r="I26" s="88"/>
      <c r="J26" s="89"/>
    </row>
    <row r="27" spans="1:10" ht="16.5" x14ac:dyDescent="0.3">
      <c r="A27" s="82">
        <v>3105</v>
      </c>
      <c r="B27" s="82" t="s">
        <v>113</v>
      </c>
      <c r="C27" s="83"/>
      <c r="D27" s="84">
        <v>22612118714</v>
      </c>
      <c r="E27" s="84"/>
      <c r="F27" s="84">
        <v>26962506145</v>
      </c>
      <c r="G27" s="84"/>
      <c r="H27" s="71">
        <f>IF(D27&lt;F27,D27-F27,0)</f>
        <v>-4350387431</v>
      </c>
      <c r="J27" s="89"/>
    </row>
    <row r="28" spans="1:10" ht="16.5" x14ac:dyDescent="0.3">
      <c r="A28" s="82">
        <v>3109</v>
      </c>
      <c r="B28" s="82" t="s">
        <v>115</v>
      </c>
      <c r="C28" s="83"/>
      <c r="D28" s="84">
        <v>0</v>
      </c>
      <c r="E28" s="84"/>
      <c r="F28" s="84">
        <v>0</v>
      </c>
      <c r="G28" s="84"/>
      <c r="H28" s="81">
        <f>IF(D28&gt;F28,D28-F28,0)</f>
        <v>0</v>
      </c>
      <c r="J28" s="89"/>
    </row>
    <row r="29" spans="1:10" ht="16.5" x14ac:dyDescent="0.3">
      <c r="A29" s="82">
        <v>3110</v>
      </c>
      <c r="B29" s="82" t="s">
        <v>117</v>
      </c>
      <c r="C29" s="83"/>
      <c r="D29" s="84">
        <v>29958347558</v>
      </c>
      <c r="E29" s="84"/>
      <c r="F29" s="84">
        <v>32153939956</v>
      </c>
      <c r="G29" s="84"/>
      <c r="H29" s="81">
        <f>IF(D29&lt;F29,D29-F29,0)</f>
        <v>-2195592398</v>
      </c>
      <c r="J29" s="89"/>
    </row>
    <row r="30" spans="1:10" ht="16.5" x14ac:dyDescent="0.3">
      <c r="A30" s="82">
        <v>3145</v>
      </c>
      <c r="B30" s="82" t="s">
        <v>119</v>
      </c>
      <c r="C30" s="63"/>
      <c r="D30" s="84">
        <v>0</v>
      </c>
      <c r="E30" s="65"/>
      <c r="F30" s="84">
        <v>2698511916</v>
      </c>
      <c r="G30" s="61"/>
      <c r="H30" s="81">
        <f>IF(D30&lt;F30,D30-F30,0)</f>
        <v>-2698511916</v>
      </c>
      <c r="J30" s="85"/>
    </row>
    <row r="31" spans="1:10" ht="16.5" x14ac:dyDescent="0.3">
      <c r="A31" s="82"/>
      <c r="B31" s="82"/>
      <c r="C31" s="63"/>
      <c r="D31" s="90"/>
      <c r="E31" s="65"/>
      <c r="F31" s="65"/>
      <c r="G31" s="61"/>
      <c r="H31" s="81"/>
      <c r="J31" s="85"/>
    </row>
    <row r="32" spans="1:10" ht="15.75" x14ac:dyDescent="0.25">
      <c r="A32" s="73"/>
      <c r="B32" s="77" t="s">
        <v>225</v>
      </c>
      <c r="C32" s="78"/>
      <c r="D32" s="79"/>
      <c r="E32" s="79"/>
      <c r="F32" s="79"/>
      <c r="G32" s="77"/>
      <c r="H32" s="86">
        <f>SUM(H27:H30)</f>
        <v>-9244491745</v>
      </c>
      <c r="J32" s="85"/>
    </row>
    <row r="33" spans="1:10" ht="16.5" x14ac:dyDescent="0.3">
      <c r="A33" s="61"/>
      <c r="B33" s="61"/>
      <c r="C33" s="63"/>
      <c r="D33" s="65"/>
      <c r="E33" s="65"/>
      <c r="F33" s="65"/>
      <c r="G33" s="61"/>
      <c r="H33" s="81"/>
      <c r="J33" s="85"/>
    </row>
    <row r="34" spans="1:10" ht="16.5" x14ac:dyDescent="0.3">
      <c r="A34" s="82"/>
      <c r="B34" s="82"/>
      <c r="C34" s="65"/>
      <c r="D34" s="65"/>
      <c r="E34" s="65"/>
      <c r="F34" s="61"/>
      <c r="G34" s="61"/>
      <c r="H34" s="65"/>
      <c r="J34" s="91"/>
    </row>
    <row r="35" spans="1:10" ht="15.75" x14ac:dyDescent="0.25">
      <c r="A35" s="92"/>
      <c r="B35" s="92"/>
      <c r="C35" s="92"/>
      <c r="D35" s="92"/>
      <c r="E35" s="92"/>
      <c r="F35" s="92"/>
      <c r="G35" s="92"/>
      <c r="H35" s="92"/>
      <c r="J35" s="85"/>
    </row>
    <row r="36" spans="1:10" ht="15.75" x14ac:dyDescent="0.25">
      <c r="A36" s="93"/>
      <c r="B36" s="93"/>
      <c r="C36" s="93"/>
      <c r="D36" s="93"/>
      <c r="E36" s="93"/>
      <c r="F36" s="93"/>
      <c r="G36" s="93"/>
      <c r="H36" s="93"/>
      <c r="J36" s="85"/>
    </row>
    <row r="38" spans="1:10" ht="15.75" x14ac:dyDescent="0.25">
      <c r="A38" s="117" t="s">
        <v>139</v>
      </c>
      <c r="B38" s="117"/>
      <c r="C38" s="111" t="s">
        <v>226</v>
      </c>
      <c r="D38" s="111"/>
      <c r="E38" s="111"/>
      <c r="F38" s="111"/>
      <c r="G38" s="111"/>
      <c r="H38" s="94"/>
      <c r="I38" s="94"/>
    </row>
    <row r="39" spans="1:10" ht="15" x14ac:dyDescent="0.2">
      <c r="A39" s="109" t="s">
        <v>141</v>
      </c>
      <c r="B39" s="109"/>
      <c r="C39" s="110" t="s">
        <v>142</v>
      </c>
      <c r="D39" s="110"/>
      <c r="E39" s="110"/>
      <c r="F39" s="110"/>
      <c r="G39" s="110"/>
      <c r="H39" s="42"/>
    </row>
    <row r="40" spans="1:10" ht="15.75" x14ac:dyDescent="0.25">
      <c r="A40" s="95"/>
      <c r="B40" s="95"/>
      <c r="C40" s="111"/>
      <c r="D40" s="111"/>
      <c r="E40" s="111"/>
      <c r="F40" s="96"/>
      <c r="G40" s="96"/>
      <c r="H40" s="96"/>
    </row>
    <row r="41" spans="1:10" ht="15" x14ac:dyDescent="0.2">
      <c r="A41" s="95"/>
      <c r="B41" s="95"/>
      <c r="C41" s="97"/>
      <c r="D41" s="97"/>
      <c r="E41" s="96"/>
      <c r="F41" s="96"/>
      <c r="G41" s="96"/>
      <c r="H41" s="96"/>
    </row>
    <row r="42" spans="1:10" ht="15.75" x14ac:dyDescent="0.25">
      <c r="A42" s="95"/>
      <c r="B42" s="98"/>
      <c r="C42" s="98"/>
      <c r="D42" s="98"/>
      <c r="E42" s="99"/>
      <c r="F42" s="100"/>
      <c r="G42" s="100"/>
      <c r="H42" s="100"/>
    </row>
    <row r="43" spans="1:10" ht="15.75" x14ac:dyDescent="0.25">
      <c r="A43" s="112" t="s">
        <v>226</v>
      </c>
      <c r="B43" s="112"/>
      <c r="C43" s="112"/>
      <c r="D43" s="112"/>
      <c r="E43" s="112"/>
      <c r="F43" s="112"/>
      <c r="G43" s="112"/>
      <c r="H43" s="112"/>
    </row>
    <row r="44" spans="1:10" ht="15" x14ac:dyDescent="0.2">
      <c r="A44" s="113" t="s">
        <v>227</v>
      </c>
      <c r="B44" s="113"/>
      <c r="C44" s="113"/>
      <c r="D44" s="113"/>
      <c r="E44" s="113"/>
      <c r="F44" s="113"/>
      <c r="G44" s="113"/>
      <c r="H44" s="113"/>
    </row>
    <row r="45" spans="1:10" ht="15" x14ac:dyDescent="0.2">
      <c r="A45" s="113" t="s">
        <v>228</v>
      </c>
      <c r="B45" s="113"/>
      <c r="C45" s="113"/>
      <c r="D45" s="113"/>
      <c r="E45" s="113"/>
      <c r="F45" s="113"/>
      <c r="G45" s="113"/>
      <c r="H45" s="113"/>
    </row>
  </sheetData>
  <mergeCells count="12">
    <mergeCell ref="A45:H45"/>
    <mergeCell ref="A2:H2"/>
    <mergeCell ref="A3:H3"/>
    <mergeCell ref="A4:H4"/>
    <mergeCell ref="A5:H5"/>
    <mergeCell ref="A38:B38"/>
    <mergeCell ref="C38:G38"/>
    <mergeCell ref="A39:B39"/>
    <mergeCell ref="C39:G39"/>
    <mergeCell ref="C40:E40"/>
    <mergeCell ref="A43:H43"/>
    <mergeCell ref="A44:H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ESTAD FINANCIER</vt:lpstr>
      <vt:lpstr>ESTAD RESULTAD</vt:lpstr>
      <vt:lpstr>ESTAD PATRIMON</vt:lpstr>
      <vt:lpstr>'ESTAD FINANCIER'!Títulos_a_imprimir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Antonio Pardo Murcia</dc:creator>
  <cp:lastModifiedBy>Yasmin Ontibon Salazar</cp:lastModifiedBy>
  <dcterms:created xsi:type="dcterms:W3CDTF">2019-07-02T14:51:58Z</dcterms:created>
  <dcterms:modified xsi:type="dcterms:W3CDTF">2019-07-02T17:09:09Z</dcterms:modified>
</cp:coreProperties>
</file>