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cbulla\Desktop\INFORME DE GESTIÓN\"/>
    </mc:Choice>
  </mc:AlternateContent>
  <xr:revisionPtr revIDLastSave="0" documentId="8_{6AC52A93-54B1-4D81-BAF7-AF3F5E2F2806}" xr6:coauthVersionLast="36" xr6:coauthVersionMax="36" xr10:uidLastSave="{00000000-0000-0000-0000-000000000000}"/>
  <bookViews>
    <workbookView xWindow="0" yWindow="0" windowWidth="17970" windowHeight="5355" xr2:uid="{00000000-000D-0000-FFFF-FFFF00000000}"/>
  </bookViews>
  <sheets>
    <sheet name="2019 - 1er Trimestre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1" i="2" l="1"/>
  <c r="E25" i="2"/>
  <c r="B59" i="2"/>
  <c r="E13" i="2"/>
  <c r="C71" i="2"/>
  <c r="E175" i="2"/>
  <c r="E163" i="2"/>
  <c r="E151" i="2"/>
  <c r="E129" i="2"/>
  <c r="E117" i="2"/>
  <c r="E105" i="2"/>
  <c r="E83" i="2"/>
  <c r="E59" i="2"/>
  <c r="E37" i="2"/>
  <c r="E178" i="2"/>
  <c r="E132" i="2"/>
  <c r="E86" i="2"/>
  <c r="E40" i="2"/>
  <c r="D25" i="2"/>
  <c r="C25" i="2"/>
  <c r="B25" i="2"/>
  <c r="E191" i="2"/>
  <c r="C26" i="2"/>
  <c r="C163" i="2"/>
  <c r="D163" i="2"/>
  <c r="C175" i="2"/>
  <c r="D175" i="2"/>
  <c r="B163" i="2"/>
  <c r="D151" i="2"/>
  <c r="D178" i="2"/>
  <c r="C151" i="2"/>
  <c r="C178" i="2"/>
  <c r="D129" i="2"/>
  <c r="C129" i="2"/>
  <c r="D117" i="2"/>
  <c r="C117" i="2"/>
  <c r="D105" i="2"/>
  <c r="C105" i="2"/>
  <c r="D83" i="2"/>
  <c r="C83" i="2"/>
  <c r="B83" i="2"/>
  <c r="D71" i="2"/>
  <c r="B71" i="2"/>
  <c r="D59" i="2"/>
  <c r="C59" i="2"/>
  <c r="D37" i="2"/>
  <c r="C37" i="2"/>
  <c r="B37" i="2"/>
  <c r="D13" i="2"/>
  <c r="C13" i="2"/>
  <c r="C132" i="2"/>
  <c r="B105" i="2"/>
  <c r="C106" i="2"/>
  <c r="C84" i="2"/>
  <c r="B175" i="2"/>
  <c r="D176" i="2"/>
  <c r="D84" i="2"/>
  <c r="C164" i="2"/>
  <c r="B117" i="2"/>
  <c r="B129" i="2"/>
  <c r="D130" i="2"/>
  <c r="B151" i="2"/>
  <c r="D164" i="2"/>
  <c r="C86" i="2"/>
  <c r="D86" i="2"/>
  <c r="B86" i="2"/>
  <c r="C40" i="2"/>
  <c r="D40" i="2"/>
  <c r="B13" i="2"/>
  <c r="C72" i="2"/>
  <c r="C38" i="2"/>
  <c r="D72" i="2"/>
  <c r="D26" i="2"/>
  <c r="D38" i="2"/>
  <c r="D132" i="2"/>
  <c r="D152" i="2"/>
  <c r="B178" i="2"/>
  <c r="D106" i="2"/>
  <c r="B106" i="2"/>
  <c r="D60" i="2"/>
  <c r="C60" i="2"/>
  <c r="C152" i="2"/>
  <c r="B152" i="2"/>
  <c r="C176" i="2"/>
  <c r="B176" i="2"/>
  <c r="C130" i="2"/>
  <c r="B130" i="2"/>
  <c r="B132" i="2"/>
  <c r="C133" i="2"/>
  <c r="C118" i="2"/>
  <c r="D118" i="2"/>
  <c r="B84" i="2"/>
  <c r="C87" i="2"/>
  <c r="C191" i="2"/>
  <c r="B164" i="2"/>
  <c r="B72" i="2"/>
  <c r="D87" i="2"/>
  <c r="C14" i="2"/>
  <c r="D14" i="2"/>
  <c r="B40" i="2"/>
  <c r="D41" i="2"/>
  <c r="B38" i="2"/>
  <c r="D191" i="2"/>
  <c r="B26" i="2"/>
  <c r="C179" i="2"/>
  <c r="D179" i="2"/>
  <c r="B60" i="2"/>
  <c r="C41" i="2"/>
  <c r="B41" i="2"/>
  <c r="B191" i="2"/>
  <c r="D192" i="2"/>
  <c r="D133" i="2"/>
  <c r="B133" i="2"/>
  <c r="B118" i="2"/>
  <c r="B87" i="2"/>
  <c r="B14" i="2"/>
  <c r="B179" i="2"/>
  <c r="C192" i="2"/>
  <c r="B192" i="2"/>
</calcChain>
</file>

<file path=xl/sharedStrings.xml><?xml version="1.0" encoding="utf-8"?>
<sst xmlns="http://schemas.openxmlformats.org/spreadsheetml/2006/main" count="185" uniqueCount="29">
  <si>
    <t>SERVICIO INTEGRAL DE ATENCIÓN A LA CIUDADANÍA-SIAC
INFORME PRIMER TRIMESTRE DE 2019
REPORTE DE ATENCIÓN TELEFÓNICA.</t>
  </si>
  <si>
    <t>Subdirecciónes Locales</t>
  </si>
  <si>
    <t>Mes:</t>
  </si>
  <si>
    <t>Enero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</si>
  <si>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</si>
  <si>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</si>
  <si>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</si>
  <si>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</si>
  <si>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</si>
  <si>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</si>
  <si>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</si>
  <si>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Tiempo de espera</t>
  </si>
  <si>
    <t>Total</t>
  </si>
  <si>
    <t>TOTAL %</t>
  </si>
  <si>
    <t>Febrero</t>
  </si>
  <si>
    <t>Mes</t>
  </si>
  <si>
    <t>Marzo</t>
  </si>
  <si>
    <t>Cola</t>
  </si>
  <si>
    <t>TOTAL TRIMESTRE</t>
  </si>
  <si>
    <t>Linea Administrativa</t>
  </si>
  <si>
    <t>Linea administrativa</t>
  </si>
  <si>
    <t>Linea PQRS</t>
  </si>
  <si>
    <t>Linea Denuncias por presuntos hechos de corrupción</t>
  </si>
  <si>
    <t>Linea Denuncias</t>
  </si>
  <si>
    <t>Atención General - Telefonia SIAC</t>
  </si>
  <si>
    <t>Trimestre</t>
  </si>
  <si>
    <t>1er Trimestre 2019</t>
  </si>
  <si>
    <t>TODAS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</si>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</sst>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1" xfId="0" applyBorder="1"/>
    <xf numFmtId="0" fontId="0" fillId="2" borderId="0" xfId="0" applyFill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2" fillId="3" borderId="1" xfId="0" applyFont="1" applyFill="1" applyBorder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5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296335</xdr:colOff>
      <xdr:row>2</xdr:row>
      <xdr:rowOff>74084</xdr:rowOff>
    </xdr:from>
    <xdr:to>
      <xdr:col>15</xdr:col>
      <xdr:colOff>26293</xdr:colOff>
      <xdr:row>23</xdr:row>
      <xdr:rowOff>137584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3168" y="74084"/>
          <a:ext cx="7349958" cy="444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222251</xdr:colOff>
      <xdr:row>48</xdr:row>
      <xdr:rowOff>105834</xdr:rowOff>
    </xdr:from>
    <xdr:to>
      <xdr:col>14</xdr:col>
      <xdr:colOff>719668</xdr:colOff>
      <xdr:row>70</xdr:row>
      <xdr:rowOff>1126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9084" y="9630834"/>
          <a:ext cx="7355417" cy="4467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95</xdr:row>
      <xdr:rowOff>1</xdr:rowOff>
    </xdr:from>
    <xdr:to>
      <xdr:col>14</xdr:col>
      <xdr:colOff>419100</xdr:colOff>
      <xdr:row>115</xdr:row>
      <xdr:rowOff>17957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9431001"/>
          <a:ext cx="6972300" cy="420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140</xdr:row>
      <xdr:rowOff>133351</xdr:rowOff>
    </xdr:from>
    <xdr:to>
      <xdr:col>14</xdr:col>
      <xdr:colOff>361950</xdr:colOff>
      <xdr:row>160</xdr:row>
      <xdr:rowOff>105067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29089351"/>
          <a:ext cx="6877050" cy="4162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24</xdr:row>
      <xdr:rowOff>76200</xdr:rowOff>
    </xdr:from>
    <xdr:to>
      <xdr:col>15</xdr:col>
      <xdr:colOff>19050</xdr:colOff>
      <xdr:row>45</xdr:row>
      <xdr:rowOff>147858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4648200"/>
          <a:ext cx="7353300" cy="445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70</xdr:row>
      <xdr:rowOff>38101</xdr:rowOff>
    </xdr:from>
    <xdr:to>
      <xdr:col>14</xdr:col>
      <xdr:colOff>749349</xdr:colOff>
      <xdr:row>91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14135101"/>
          <a:ext cx="7454949" cy="453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285751</xdr:colOff>
      <xdr:row>115</xdr:row>
      <xdr:rowOff>171451</xdr:rowOff>
    </xdr:from>
    <xdr:to>
      <xdr:col>14</xdr:col>
      <xdr:colOff>381000</xdr:colOff>
      <xdr:row>135</xdr:row>
      <xdr:rowOff>3196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1" y="23793451"/>
          <a:ext cx="6953249" cy="4213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161</xdr:row>
      <xdr:rowOff>133351</xdr:rowOff>
    </xdr:from>
    <xdr:to>
      <xdr:col>14</xdr:col>
      <xdr:colOff>570315</xdr:colOff>
      <xdr:row>181</xdr:row>
      <xdr:rowOff>38100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33470851"/>
          <a:ext cx="7066365" cy="428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228600</xdr:colOff>
      <xdr:row>2</xdr:row>
      <xdr:rowOff>57151</xdr:rowOff>
    </xdr:from>
    <xdr:to>
      <xdr:col>24</xdr:col>
      <xdr:colOff>727279</xdr:colOff>
      <xdr:row>23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0" y="57151"/>
          <a:ext cx="7356679" cy="445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247650</xdr:colOff>
      <xdr:row>48</xdr:row>
      <xdr:rowOff>152403</xdr:rowOff>
    </xdr:from>
    <xdr:to>
      <xdr:col>24</xdr:col>
      <xdr:colOff>704595</xdr:colOff>
      <xdr:row>70</xdr:row>
      <xdr:rowOff>3529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050" y="9677403"/>
          <a:ext cx="7314945" cy="4423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94</xdr:row>
      <xdr:rowOff>152401</xdr:rowOff>
    </xdr:from>
    <xdr:to>
      <xdr:col>24</xdr:col>
      <xdr:colOff>359673</xdr:colOff>
      <xdr:row>115</xdr:row>
      <xdr:rowOff>10854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19392901"/>
          <a:ext cx="7027173" cy="423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285750</xdr:colOff>
      <xdr:row>140</xdr:row>
      <xdr:rowOff>171451</xdr:rowOff>
    </xdr:from>
    <xdr:to>
      <xdr:col>24</xdr:col>
      <xdr:colOff>479170</xdr:colOff>
      <xdr:row>161</xdr:row>
      <xdr:rowOff>67134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9150" y="29127451"/>
          <a:ext cx="7051420" cy="427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190501</xdr:colOff>
      <xdr:row>23</xdr:row>
      <xdr:rowOff>68037</xdr:rowOff>
    </xdr:from>
    <xdr:to>
      <xdr:col>26</xdr:col>
      <xdr:colOff>123067</xdr:colOff>
      <xdr:row>46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0644" y="4449537"/>
          <a:ext cx="8314566" cy="469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142876</xdr:colOff>
      <xdr:row>69</xdr:row>
      <xdr:rowOff>142876</xdr:rowOff>
    </xdr:from>
    <xdr:to>
      <xdr:col>26</xdr:col>
      <xdr:colOff>381817</xdr:colOff>
      <xdr:row>92</xdr:row>
      <xdr:rowOff>47625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14" y="14049376"/>
          <a:ext cx="8620941" cy="485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115</xdr:row>
      <xdr:rowOff>95250</xdr:rowOff>
    </xdr:from>
    <xdr:to>
      <xdr:col>26</xdr:col>
      <xdr:colOff>428624</xdr:colOff>
      <xdr:row>138</xdr:row>
      <xdr:rowOff>122941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9939" y="23717250"/>
          <a:ext cx="8810623" cy="498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161</xdr:row>
      <xdr:rowOff>142877</xdr:rowOff>
    </xdr:from>
    <xdr:to>
      <xdr:col>26</xdr:col>
      <xdr:colOff>285749</xdr:colOff>
      <xdr:row>183</xdr:row>
      <xdr:rowOff>185744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813" y="33480377"/>
          <a:ext cx="8524874" cy="48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92"/>
  <sheetViews>
    <sheetView tabSelected="1" zoomScale="70" zoomScaleNormal="70" workbookViewId="0">
      <selection activeCell="D19" sqref="D19"/>
    </sheetView>
  </sheetViews>
  <sheetFormatPr baseColWidth="10" defaultColWidth="11.42578125" defaultRowHeight="15" x14ac:dyDescent="0.25"/>
  <cols>
    <col min="1" max="1" width="13" customWidth="1"/>
    <col min="2" max="2" width="24.140625" customWidth="1"/>
    <col min="3" max="3" width="26.85546875" customWidth="1"/>
    <col min="4" max="4" width="28.140625" customWidth="1"/>
    <col min="5" max="5" width="14.7109375" customWidth="1"/>
  </cols>
  <sheetData>
    <row r="1" spans="1:5" x14ac:dyDescent="0.25">
      <c r="A1" s="41" t="s">
        <v>0</v>
      </c>
      <c r="B1" s="42"/>
      <c r="C1" s="42"/>
      <c r="D1" s="42"/>
      <c r="E1" s="42"/>
    </row>
    <row r="2" spans="1:5" ht="33" customHeight="1" x14ac:dyDescent="0.25">
      <c r="A2" s="42"/>
      <c r="B2" s="42"/>
      <c r="C2" s="42"/>
      <c r="D2" s="42"/>
      <c r="E2" s="42"/>
    </row>
    <row r="3" spans="1:5" s="3" customFormat="1" ht="15" customHeight="1" x14ac:dyDescent="0.25">
      <c r="A3" s="33" t="s">
        <v>1</v>
      </c>
      <c r="B3" s="34"/>
      <c r="C3" s="34"/>
      <c r="D3" s="34"/>
      <c r="E3" s="34"/>
    </row>
    <row r="4" spans="1:5" s="3" customFormat="1" ht="15" customHeight="1" x14ac:dyDescent="0.25">
      <c r="A4" s="33"/>
      <c r="B4" s="34"/>
      <c r="C4" s="34"/>
      <c r="D4" s="34"/>
      <c r="E4" s="34"/>
    </row>
    <row r="5" spans="1:5" s="3" customFormat="1" x14ac:dyDescent="0.25">
      <c r="A5" s="28" t="s">
        <v>2</v>
      </c>
      <c r="B5" s="30" t="s">
        <v>3</v>
      </c>
      <c r="C5" s="28" t="s">
        <v>4</v>
      </c>
      <c r="D5" s="45" t="s">
        <v>5</v>
      </c>
      <c r="E5" s="44"/>
    </row>
    <row r="6" spans="1:5" s="3" customFormat="1" x14ac:dyDescent="0.25">
      <c r="A6" s="14"/>
      <c r="B6" s="40" t="s">
        <v>6</v>
      </c>
      <c r="C6" s="38"/>
      <c r="D6" s="39"/>
      <c r="E6" s="26"/>
    </row>
    <row r="7" spans="1:5" s="7" customFormat="1" ht="30" x14ac:dyDescent="0.25">
      <c r="A7" s="6" t="s">
        <v>7</v>
      </c>
      <c r="B7" s="6" t="s">
        <v>8</v>
      </c>
      <c r="C7" s="6" t="s">
        <v>9</v>
      </c>
      <c r="D7" s="6" t="s">
        <v>10</v>
      </c>
      <c r="E7" s="6" t="s">
        <v>11</v>
      </c>
    </row>
    <row r="8" spans="1:5" s="3" customFormat="1" x14ac:dyDescent="0.25">
      <c r="A8" s="5">
        <v>1</v>
      </c>
      <c r="B8" s="5">
        <v>563</v>
      </c>
      <c r="C8" s="5">
        <v>472</v>
      </c>
      <c r="D8" s="5">
        <v>91</v>
      </c>
      <c r="E8" s="5">
        <v>43</v>
      </c>
    </row>
    <row r="9" spans="1:5" s="3" customFormat="1" x14ac:dyDescent="0.25">
      <c r="A9" s="5">
        <v>2</v>
      </c>
      <c r="B9" s="5">
        <v>1286</v>
      </c>
      <c r="C9" s="5">
        <v>1101</v>
      </c>
      <c r="D9" s="5">
        <v>185</v>
      </c>
      <c r="E9" s="5">
        <v>63</v>
      </c>
    </row>
    <row r="10" spans="1:5" s="3" customFormat="1" x14ac:dyDescent="0.25">
      <c r="A10" s="5">
        <v>3</v>
      </c>
      <c r="B10" s="5">
        <v>1880</v>
      </c>
      <c r="C10" s="5">
        <v>1647</v>
      </c>
      <c r="D10" s="5">
        <v>233</v>
      </c>
      <c r="E10" s="5">
        <v>71</v>
      </c>
    </row>
    <row r="11" spans="1:5" s="3" customFormat="1" x14ac:dyDescent="0.25">
      <c r="A11" s="5">
        <v>4</v>
      </c>
      <c r="B11" s="5">
        <v>1736</v>
      </c>
      <c r="C11" s="5">
        <v>1441</v>
      </c>
      <c r="D11" s="5">
        <v>295</v>
      </c>
      <c r="E11" s="5">
        <v>109</v>
      </c>
    </row>
    <row r="12" spans="1:5" s="3" customFormat="1" x14ac:dyDescent="0.25">
      <c r="A12" s="5">
        <v>5</v>
      </c>
      <c r="B12" s="5">
        <v>1751</v>
      </c>
      <c r="C12" s="5">
        <v>916</v>
      </c>
      <c r="D12" s="5">
        <v>835</v>
      </c>
      <c r="E12" s="5">
        <v>58</v>
      </c>
    </row>
    <row r="13" spans="1:5" s="3" customFormat="1" x14ac:dyDescent="0.25">
      <c r="A13" s="16" t="s">
        <v>12</v>
      </c>
      <c r="B13" s="17">
        <f>SUM(B8:B12)</f>
        <v>7216</v>
      </c>
      <c r="C13" s="17">
        <f>SUM(C8:C12)</f>
        <v>5577</v>
      </c>
      <c r="D13" s="17">
        <f>SUM(D8:D12)</f>
        <v>1639</v>
      </c>
      <c r="E13" s="17">
        <f>AVERAGE(E8:E12)</f>
        <v>68.8</v>
      </c>
    </row>
    <row r="14" spans="1:5" s="3" customFormat="1" x14ac:dyDescent="0.25">
      <c r="A14" s="4" t="s">
        <v>13</v>
      </c>
      <c r="B14" s="5">
        <f>C14+D14</f>
        <v>100</v>
      </c>
      <c r="C14" s="5">
        <f>(C13*100)/B13</f>
        <v>77.286585365853654</v>
      </c>
      <c r="D14" s="5">
        <f>(D13*100)/B13</f>
        <v>22.713414634146343</v>
      </c>
      <c r="E14" s="5"/>
    </row>
    <row r="15" spans="1:5" s="3" customFormat="1" x14ac:dyDescent="0.25">
      <c r="A15" s="15"/>
      <c r="B15" s="9"/>
      <c r="C15" s="9"/>
      <c r="D15" s="9"/>
    </row>
    <row r="16" spans="1:5" s="3" customFormat="1" x14ac:dyDescent="0.25">
      <c r="A16" s="15"/>
      <c r="B16" s="9"/>
      <c r="C16" s="9"/>
      <c r="D16" s="9"/>
    </row>
    <row r="17" spans="1:5" s="3" customFormat="1" x14ac:dyDescent="0.25">
      <c r="A17" s="4" t="s">
        <v>2</v>
      </c>
      <c r="B17" s="4" t="s">
        <v>14</v>
      </c>
      <c r="C17" s="4" t="s">
        <v>4</v>
      </c>
      <c r="D17" s="43" t="s">
        <v>5</v>
      </c>
      <c r="E17" s="44"/>
    </row>
    <row r="18" spans="1:5" s="3" customFormat="1" x14ac:dyDescent="0.25">
      <c r="A18" s="4"/>
      <c r="B18" s="40" t="s">
        <v>6</v>
      </c>
      <c r="C18" s="38"/>
      <c r="D18" s="39"/>
      <c r="E18" s="26"/>
    </row>
    <row r="19" spans="1:5" s="3" customFormat="1" ht="30" x14ac:dyDescent="0.25">
      <c r="A19" s="4" t="s">
        <v>7</v>
      </c>
      <c r="B19" s="4" t="s">
        <v>8</v>
      </c>
      <c r="C19" s="4" t="s">
        <v>9</v>
      </c>
      <c r="D19" s="4" t="s">
        <v>10</v>
      </c>
      <c r="E19" s="6" t="s">
        <v>11</v>
      </c>
    </row>
    <row r="20" spans="1:5" s="3" customFormat="1" x14ac:dyDescent="0.25">
      <c r="A20" s="5">
        <v>1</v>
      </c>
      <c r="B20" s="5">
        <v>2053</v>
      </c>
      <c r="C20" s="5">
        <v>510</v>
      </c>
      <c r="D20" s="5">
        <v>1543</v>
      </c>
      <c r="E20" s="5">
        <v>99</v>
      </c>
    </row>
    <row r="21" spans="1:5" s="3" customFormat="1" x14ac:dyDescent="0.25">
      <c r="A21" s="5">
        <v>2</v>
      </c>
      <c r="B21" s="5">
        <v>2273</v>
      </c>
      <c r="C21" s="5">
        <v>726</v>
      </c>
      <c r="D21" s="5">
        <v>1547</v>
      </c>
      <c r="E21" s="5">
        <v>71</v>
      </c>
    </row>
    <row r="22" spans="1:5" s="3" customFormat="1" x14ac:dyDescent="0.25">
      <c r="A22" s="5">
        <v>3</v>
      </c>
      <c r="B22" s="5">
        <v>2339</v>
      </c>
      <c r="C22" s="5">
        <v>1764</v>
      </c>
      <c r="D22" s="5">
        <v>575</v>
      </c>
      <c r="E22" s="5">
        <v>185</v>
      </c>
    </row>
    <row r="23" spans="1:5" s="3" customFormat="1" x14ac:dyDescent="0.25">
      <c r="A23" s="5">
        <v>4</v>
      </c>
      <c r="B23" s="5">
        <v>1510</v>
      </c>
      <c r="C23" s="5">
        <v>1317</v>
      </c>
      <c r="D23" s="5">
        <v>193</v>
      </c>
      <c r="E23" s="5">
        <v>53</v>
      </c>
    </row>
    <row r="24" spans="1:5" s="3" customFormat="1" x14ac:dyDescent="0.25">
      <c r="A24" s="5">
        <v>5</v>
      </c>
      <c r="B24" s="5"/>
      <c r="C24" s="5"/>
      <c r="D24" s="5"/>
      <c r="E24" s="5"/>
    </row>
    <row r="25" spans="1:5" s="3" customFormat="1" x14ac:dyDescent="0.25">
      <c r="A25" s="16" t="s">
        <v>12</v>
      </c>
      <c r="B25" s="17">
        <f>SUM(B20:B24)</f>
        <v>8175</v>
      </c>
      <c r="C25" s="17">
        <f>SUM(C20:C24)</f>
        <v>4317</v>
      </c>
      <c r="D25" s="17">
        <f>SUM(D20:D24)</f>
        <v>3858</v>
      </c>
      <c r="E25" s="17">
        <f>AVERAGE(E20:E24)</f>
        <v>102</v>
      </c>
    </row>
    <row r="26" spans="1:5" s="3" customFormat="1" x14ac:dyDescent="0.25">
      <c r="A26" s="4" t="s">
        <v>13</v>
      </c>
      <c r="B26" s="5">
        <f>C26+D26</f>
        <v>100</v>
      </c>
      <c r="C26" s="5">
        <f>(C25*100)/B25</f>
        <v>52.807339449541281</v>
      </c>
      <c r="D26" s="5">
        <f>(D25*100)/B25</f>
        <v>47.192660550458719</v>
      </c>
      <c r="E26" s="5"/>
    </row>
    <row r="27" spans="1:5" s="3" customFormat="1" x14ac:dyDescent="0.25">
      <c r="A27" s="15"/>
      <c r="B27" s="9"/>
      <c r="C27" s="9"/>
      <c r="D27" s="9"/>
    </row>
    <row r="28" spans="1:5" s="3" customFormat="1" x14ac:dyDescent="0.25">
      <c r="A28" s="15"/>
      <c r="B28" s="9"/>
      <c r="C28" s="9"/>
      <c r="D28" s="9"/>
    </row>
    <row r="29" spans="1:5" s="3" customFormat="1" x14ac:dyDescent="0.25">
      <c r="A29" s="4" t="s">
        <v>15</v>
      </c>
      <c r="B29" s="4" t="s">
        <v>16</v>
      </c>
      <c r="C29" s="4" t="s">
        <v>17</v>
      </c>
      <c r="D29" s="43" t="s">
        <v>5</v>
      </c>
      <c r="E29" s="44"/>
    </row>
    <row r="30" spans="1:5" s="3" customFormat="1" x14ac:dyDescent="0.25">
      <c r="A30" s="4"/>
      <c r="B30" s="40" t="s">
        <v>6</v>
      </c>
      <c r="C30" s="38"/>
      <c r="D30" s="39"/>
      <c r="E30" s="26"/>
    </row>
    <row r="31" spans="1:5" s="3" customFormat="1" ht="30" x14ac:dyDescent="0.25">
      <c r="A31" s="4" t="s">
        <v>7</v>
      </c>
      <c r="B31" s="4" t="s">
        <v>8</v>
      </c>
      <c r="C31" s="4" t="s">
        <v>9</v>
      </c>
      <c r="D31" s="4" t="s">
        <v>10</v>
      </c>
      <c r="E31" s="6" t="s">
        <v>11</v>
      </c>
    </row>
    <row r="32" spans="1:5" s="3" customFormat="1" x14ac:dyDescent="0.25">
      <c r="A32" s="5">
        <v>1</v>
      </c>
      <c r="B32" s="5">
        <v>1529</v>
      </c>
      <c r="C32" s="5">
        <v>1305</v>
      </c>
      <c r="D32" s="5">
        <v>224</v>
      </c>
      <c r="E32" s="5">
        <v>52</v>
      </c>
    </row>
    <row r="33" spans="1:5" s="3" customFormat="1" x14ac:dyDescent="0.25">
      <c r="A33" s="5">
        <v>2</v>
      </c>
      <c r="B33" s="5">
        <v>2030</v>
      </c>
      <c r="C33" s="5">
        <v>1553</v>
      </c>
      <c r="D33" s="5">
        <v>477</v>
      </c>
      <c r="E33" s="5">
        <v>71</v>
      </c>
    </row>
    <row r="34" spans="1:5" s="3" customFormat="1" x14ac:dyDescent="0.25">
      <c r="A34" s="5">
        <v>3</v>
      </c>
      <c r="B34" s="5">
        <v>2665</v>
      </c>
      <c r="C34" s="5">
        <v>1717</v>
      </c>
      <c r="D34" s="5">
        <v>948</v>
      </c>
      <c r="E34" s="5">
        <v>134</v>
      </c>
    </row>
    <row r="35" spans="1:5" s="3" customFormat="1" x14ac:dyDescent="0.25">
      <c r="A35" s="5">
        <v>4</v>
      </c>
      <c r="B35" s="5">
        <v>1361</v>
      </c>
      <c r="C35" s="5">
        <v>1128</v>
      </c>
      <c r="D35" s="5">
        <v>233</v>
      </c>
      <c r="E35" s="5">
        <v>52</v>
      </c>
    </row>
    <row r="36" spans="1:5" s="3" customFormat="1" x14ac:dyDescent="0.25">
      <c r="A36" s="5">
        <v>5</v>
      </c>
      <c r="B36" s="5"/>
      <c r="C36" s="5"/>
      <c r="D36" s="5"/>
      <c r="E36" s="5"/>
    </row>
    <row r="37" spans="1:5" s="3" customFormat="1" x14ac:dyDescent="0.25">
      <c r="A37" s="16" t="s">
        <v>12</v>
      </c>
      <c r="B37" s="17">
        <f>SUM(B32:B36)</f>
        <v>7585</v>
      </c>
      <c r="C37" s="17">
        <f>SUM(C32:C36)</f>
        <v>5703</v>
      </c>
      <c r="D37" s="17">
        <f>SUM(D32:D36)</f>
        <v>1882</v>
      </c>
      <c r="E37" s="17">
        <f>AVERAGE(E32:E35)</f>
        <v>77.25</v>
      </c>
    </row>
    <row r="38" spans="1:5" s="3" customFormat="1" x14ac:dyDescent="0.25">
      <c r="A38" s="4" t="s">
        <v>13</v>
      </c>
      <c r="B38" s="5">
        <f>C38+D38</f>
        <v>100</v>
      </c>
      <c r="C38" s="5">
        <f>(C37*100)/B37</f>
        <v>75.1878707976269</v>
      </c>
      <c r="D38" s="5">
        <f>(D37*100)/B37</f>
        <v>24.812129202373104</v>
      </c>
    </row>
    <row r="39" spans="1:5" s="3" customFormat="1" ht="30" x14ac:dyDescent="0.25">
      <c r="A39" s="31" t="s">
        <v>18</v>
      </c>
      <c r="B39" s="6" t="s">
        <v>8</v>
      </c>
      <c r="C39" s="6" t="s">
        <v>9</v>
      </c>
      <c r="D39" s="6" t="s">
        <v>10</v>
      </c>
      <c r="E39" s="6" t="s">
        <v>11</v>
      </c>
    </row>
    <row r="40" spans="1:5" s="3" customFormat="1" x14ac:dyDescent="0.25">
      <c r="A40" s="32"/>
      <c r="B40" s="5">
        <f>B13+B25+B37</f>
        <v>22976</v>
      </c>
      <c r="C40" s="5">
        <f>C13+C25+C37</f>
        <v>15597</v>
      </c>
      <c r="D40" s="5">
        <f>D13+D25+D37</f>
        <v>7379</v>
      </c>
      <c r="E40" s="5">
        <f>(E13+E25+E37)/2</f>
        <v>124.02500000000001</v>
      </c>
    </row>
    <row r="41" spans="1:5" s="3" customFormat="1" x14ac:dyDescent="0.25">
      <c r="A41" s="4" t="s">
        <v>13</v>
      </c>
      <c r="B41" s="5">
        <f>C41+D41</f>
        <v>100</v>
      </c>
      <c r="C41" s="5">
        <f>(C40*100)/B40</f>
        <v>67.88387883008356</v>
      </c>
      <c r="D41" s="5">
        <f>(D40*100)/B40</f>
        <v>32.116121169916433</v>
      </c>
      <c r="E41" s="5"/>
    </row>
    <row r="42" spans="1:5" s="3" customFormat="1" x14ac:dyDescent="0.25"/>
    <row r="43" spans="1:5" s="3" customFormat="1" x14ac:dyDescent="0.25">
      <c r="C43" s="10"/>
    </row>
    <row r="44" spans="1:5" s="3" customFormat="1" x14ac:dyDescent="0.25"/>
    <row r="45" spans="1:5" s="3" customFormat="1" x14ac:dyDescent="0.25"/>
    <row r="46" spans="1:5" s="3" customFormat="1" x14ac:dyDescent="0.25"/>
    <row r="47" spans="1:5" s="3" customFormat="1" x14ac:dyDescent="0.25"/>
    <row r="48" spans="1:5" s="8" customFormat="1" x14ac:dyDescent="0.25"/>
    <row r="49" spans="1:5" s="3" customFormat="1" ht="15" customHeight="1" x14ac:dyDescent="0.25">
      <c r="A49" s="33" t="s">
        <v>19</v>
      </c>
      <c r="B49" s="34"/>
      <c r="C49" s="34"/>
      <c r="D49" s="34"/>
      <c r="E49" s="34"/>
    </row>
    <row r="50" spans="1:5" s="3" customFormat="1" ht="15" customHeight="1" x14ac:dyDescent="0.25">
      <c r="A50" s="33"/>
      <c r="B50" s="34"/>
      <c r="C50" s="34"/>
      <c r="D50" s="34"/>
      <c r="E50" s="34"/>
    </row>
    <row r="51" spans="1:5" s="3" customFormat="1" x14ac:dyDescent="0.25">
      <c r="A51" s="28" t="s">
        <v>15</v>
      </c>
      <c r="B51" s="29" t="s">
        <v>3</v>
      </c>
      <c r="C51" s="28" t="s">
        <v>17</v>
      </c>
      <c r="D51" s="45" t="s">
        <v>20</v>
      </c>
      <c r="E51" s="44"/>
    </row>
    <row r="52" spans="1:5" s="3" customFormat="1" x14ac:dyDescent="0.25">
      <c r="A52" s="14"/>
      <c r="B52" s="35" t="s">
        <v>6</v>
      </c>
      <c r="C52" s="36"/>
      <c r="D52" s="37"/>
      <c r="E52" s="26"/>
    </row>
    <row r="53" spans="1:5" s="3" customFormat="1" ht="30" x14ac:dyDescent="0.25">
      <c r="A53" s="4" t="s">
        <v>7</v>
      </c>
      <c r="B53" s="4" t="s">
        <v>8</v>
      </c>
      <c r="C53" s="4" t="s">
        <v>9</v>
      </c>
      <c r="D53" s="4" t="s">
        <v>10</v>
      </c>
      <c r="E53" s="6" t="s">
        <v>11</v>
      </c>
    </row>
    <row r="54" spans="1:5" s="3" customFormat="1" x14ac:dyDescent="0.25">
      <c r="A54" s="5">
        <v>1</v>
      </c>
      <c r="B54" s="5">
        <v>852</v>
      </c>
      <c r="C54" s="5">
        <v>435</v>
      </c>
      <c r="D54" s="5">
        <v>417</v>
      </c>
      <c r="E54" s="5">
        <v>423</v>
      </c>
    </row>
    <row r="55" spans="1:5" s="3" customFormat="1" x14ac:dyDescent="0.25">
      <c r="A55" s="5">
        <v>2</v>
      </c>
      <c r="B55" s="5">
        <v>1301</v>
      </c>
      <c r="C55" s="5">
        <v>798</v>
      </c>
      <c r="D55" s="5">
        <v>503</v>
      </c>
      <c r="E55" s="5">
        <v>350</v>
      </c>
    </row>
    <row r="56" spans="1:5" s="3" customFormat="1" x14ac:dyDescent="0.25">
      <c r="A56" s="5">
        <v>3</v>
      </c>
      <c r="B56" s="5">
        <v>1890</v>
      </c>
      <c r="C56" s="5">
        <v>1201</v>
      </c>
      <c r="D56" s="5">
        <v>689</v>
      </c>
      <c r="E56" s="5">
        <v>178</v>
      </c>
    </row>
    <row r="57" spans="1:5" s="3" customFormat="1" x14ac:dyDescent="0.25">
      <c r="A57" s="5">
        <v>4</v>
      </c>
      <c r="B57" s="5">
        <v>1890</v>
      </c>
      <c r="C57" s="3">
        <v>1154</v>
      </c>
      <c r="D57" s="3">
        <v>736</v>
      </c>
      <c r="E57" s="5">
        <v>167</v>
      </c>
    </row>
    <row r="58" spans="1:5" s="3" customFormat="1" x14ac:dyDescent="0.25">
      <c r="A58" s="5">
        <v>5</v>
      </c>
      <c r="B58" s="3">
        <v>1946</v>
      </c>
      <c r="C58" s="5">
        <v>1063</v>
      </c>
      <c r="D58" s="5">
        <v>883</v>
      </c>
      <c r="E58" s="5">
        <v>181</v>
      </c>
    </row>
    <row r="59" spans="1:5" s="3" customFormat="1" x14ac:dyDescent="0.25">
      <c r="A59" s="16" t="s">
        <v>12</v>
      </c>
      <c r="B59" s="17">
        <f>SUM(B54:B58)</f>
        <v>7879</v>
      </c>
      <c r="C59" s="17">
        <f>SUM(C54:C58)</f>
        <v>4651</v>
      </c>
      <c r="D59" s="17">
        <f>SUM(D54:D58)</f>
        <v>3228</v>
      </c>
      <c r="E59" s="17">
        <f>AVERAGE(E54:E58)</f>
        <v>259.8</v>
      </c>
    </row>
    <row r="60" spans="1:5" s="3" customFormat="1" x14ac:dyDescent="0.25">
      <c r="A60" s="4" t="s">
        <v>13</v>
      </c>
      <c r="B60" s="5">
        <f>C60+D60</f>
        <v>100</v>
      </c>
      <c r="C60" s="5">
        <f>(C59*100)/B59</f>
        <v>59.030333798705421</v>
      </c>
      <c r="D60" s="5">
        <f>(D59*100)/B59</f>
        <v>40.969666201294579</v>
      </c>
      <c r="E60" s="5"/>
    </row>
    <row r="61" spans="1:5" s="3" customFormat="1" x14ac:dyDescent="0.25">
      <c r="A61" s="15"/>
      <c r="B61" s="9"/>
      <c r="C61" s="9"/>
      <c r="D61" s="9"/>
      <c r="E61" s="9"/>
    </row>
    <row r="62" spans="1:5" s="3" customFormat="1" x14ac:dyDescent="0.25">
      <c r="A62" s="15"/>
      <c r="B62" s="9"/>
      <c r="C62" s="9"/>
      <c r="D62" s="9"/>
      <c r="E62" s="9"/>
    </row>
    <row r="63" spans="1:5" s="3" customFormat="1" x14ac:dyDescent="0.25">
      <c r="A63" s="28" t="s">
        <v>15</v>
      </c>
      <c r="B63" s="25" t="s">
        <v>14</v>
      </c>
      <c r="C63" s="28" t="s">
        <v>17</v>
      </c>
      <c r="D63" s="45" t="s">
        <v>20</v>
      </c>
      <c r="E63" s="44"/>
    </row>
    <row r="64" spans="1:5" s="3" customFormat="1" x14ac:dyDescent="0.25">
      <c r="A64" s="19"/>
      <c r="B64" s="35" t="s">
        <v>6</v>
      </c>
      <c r="C64" s="36"/>
      <c r="D64" s="37"/>
      <c r="E64" s="26"/>
    </row>
    <row r="65" spans="1:5" s="3" customFormat="1" ht="30" x14ac:dyDescent="0.25">
      <c r="A65" s="14" t="s">
        <v>7</v>
      </c>
      <c r="B65" s="14" t="s">
        <v>8</v>
      </c>
      <c r="C65" s="14" t="s">
        <v>9</v>
      </c>
      <c r="D65" s="14" t="s">
        <v>10</v>
      </c>
      <c r="E65" s="18" t="s">
        <v>11</v>
      </c>
    </row>
    <row r="66" spans="1:5" s="3" customFormat="1" x14ac:dyDescent="0.25">
      <c r="A66" s="5">
        <v>1</v>
      </c>
      <c r="B66" s="3">
        <v>1900</v>
      </c>
      <c r="C66" s="3">
        <v>975</v>
      </c>
      <c r="D66" s="3">
        <v>925</v>
      </c>
      <c r="E66" s="5">
        <v>97</v>
      </c>
    </row>
    <row r="67" spans="1:5" s="3" customFormat="1" x14ac:dyDescent="0.25">
      <c r="A67" s="5">
        <v>2</v>
      </c>
      <c r="B67" s="5">
        <v>1774</v>
      </c>
      <c r="C67" s="5">
        <v>893</v>
      </c>
      <c r="D67" s="5">
        <v>881</v>
      </c>
      <c r="E67" s="5">
        <v>213</v>
      </c>
    </row>
    <row r="68" spans="1:5" s="3" customFormat="1" x14ac:dyDescent="0.25">
      <c r="A68" s="5">
        <v>3</v>
      </c>
      <c r="B68" s="5">
        <v>1950</v>
      </c>
      <c r="C68" s="5">
        <v>1017</v>
      </c>
      <c r="D68" s="5">
        <v>933</v>
      </c>
      <c r="E68" s="5">
        <v>409</v>
      </c>
    </row>
    <row r="69" spans="1:5" s="3" customFormat="1" x14ac:dyDescent="0.25">
      <c r="A69" s="5">
        <v>4</v>
      </c>
      <c r="B69" s="5">
        <v>1693</v>
      </c>
      <c r="C69" s="5">
        <v>988</v>
      </c>
      <c r="D69" s="5">
        <v>705</v>
      </c>
      <c r="E69" s="5">
        <v>337</v>
      </c>
    </row>
    <row r="70" spans="1:5" s="3" customFormat="1" x14ac:dyDescent="0.25">
      <c r="A70" s="5">
        <v>5</v>
      </c>
      <c r="B70" s="5"/>
      <c r="C70" s="5"/>
      <c r="D70" s="5"/>
      <c r="E70" s="5"/>
    </row>
    <row r="71" spans="1:5" s="3" customFormat="1" x14ac:dyDescent="0.25">
      <c r="A71" s="16" t="s">
        <v>12</v>
      </c>
      <c r="B71" s="17">
        <f>SUM(B67:B70)</f>
        <v>5417</v>
      </c>
      <c r="C71" s="17">
        <f>SUM(C66:C70)</f>
        <v>3873</v>
      </c>
      <c r="D71" s="17">
        <f>SUM(D67:D70)</f>
        <v>2519</v>
      </c>
      <c r="E71" s="17">
        <f>AVERAGE(E66:E70)</f>
        <v>264</v>
      </c>
    </row>
    <row r="72" spans="1:5" s="3" customFormat="1" x14ac:dyDescent="0.25">
      <c r="A72" s="4" t="s">
        <v>13</v>
      </c>
      <c r="B72" s="5">
        <f>C72+D72</f>
        <v>117.99889237585379</v>
      </c>
      <c r="C72" s="5">
        <f>(C71*100)/B71</f>
        <v>71.497138637622299</v>
      </c>
      <c r="D72" s="5">
        <f>(D71*100)/B71</f>
        <v>46.501753738231493</v>
      </c>
      <c r="E72" s="5"/>
    </row>
    <row r="73" spans="1:5" s="3" customFormat="1" x14ac:dyDescent="0.25">
      <c r="A73" s="15"/>
      <c r="B73" s="9"/>
      <c r="C73" s="9"/>
      <c r="D73" s="9"/>
    </row>
    <row r="74" spans="1:5" s="3" customFormat="1" x14ac:dyDescent="0.25">
      <c r="A74" s="15"/>
      <c r="B74" s="9"/>
      <c r="C74" s="9"/>
      <c r="D74" s="9"/>
    </row>
    <row r="75" spans="1:5" s="3" customFormat="1" x14ac:dyDescent="0.25">
      <c r="A75" s="4" t="s">
        <v>15</v>
      </c>
      <c r="B75" s="27" t="s">
        <v>16</v>
      </c>
      <c r="C75" s="28" t="s">
        <v>17</v>
      </c>
      <c r="D75" s="45" t="s">
        <v>20</v>
      </c>
      <c r="E75" s="44"/>
    </row>
    <row r="76" spans="1:5" s="3" customFormat="1" x14ac:dyDescent="0.25">
      <c r="A76" s="4"/>
      <c r="B76" s="35" t="s">
        <v>6</v>
      </c>
      <c r="C76" s="36"/>
      <c r="D76" s="37"/>
      <c r="E76" s="26"/>
    </row>
    <row r="77" spans="1:5" s="3" customFormat="1" ht="30" x14ac:dyDescent="0.25">
      <c r="A77" s="4" t="s">
        <v>7</v>
      </c>
      <c r="B77" s="4" t="s">
        <v>8</v>
      </c>
      <c r="C77" s="14" t="s">
        <v>9</v>
      </c>
      <c r="D77" s="14" t="s">
        <v>10</v>
      </c>
      <c r="E77" s="18" t="s">
        <v>11</v>
      </c>
    </row>
    <row r="78" spans="1:5" s="3" customFormat="1" x14ac:dyDescent="0.25">
      <c r="A78" s="5">
        <v>1</v>
      </c>
      <c r="B78" s="5">
        <v>1561</v>
      </c>
      <c r="C78" s="5">
        <v>829</v>
      </c>
      <c r="D78" s="5">
        <v>732</v>
      </c>
      <c r="E78" s="5">
        <v>380</v>
      </c>
    </row>
    <row r="79" spans="1:5" s="3" customFormat="1" x14ac:dyDescent="0.25">
      <c r="A79" s="5">
        <v>2</v>
      </c>
      <c r="B79" s="5">
        <v>1731</v>
      </c>
      <c r="C79" s="5">
        <v>989</v>
      </c>
      <c r="D79" s="5">
        <v>742</v>
      </c>
      <c r="E79" s="5">
        <v>227</v>
      </c>
    </row>
    <row r="80" spans="1:5" s="3" customFormat="1" x14ac:dyDescent="0.25">
      <c r="A80" s="5">
        <v>3</v>
      </c>
      <c r="B80" s="5">
        <v>1675</v>
      </c>
      <c r="C80" s="5">
        <v>787</v>
      </c>
      <c r="D80" s="5">
        <v>888</v>
      </c>
      <c r="E80" s="5">
        <v>442</v>
      </c>
    </row>
    <row r="81" spans="1:5" s="3" customFormat="1" x14ac:dyDescent="0.25">
      <c r="A81" s="5">
        <v>4</v>
      </c>
      <c r="B81" s="5">
        <v>1353</v>
      </c>
      <c r="C81" s="5">
        <v>672</v>
      </c>
      <c r="D81" s="5">
        <v>681</v>
      </c>
      <c r="E81" s="5">
        <v>235</v>
      </c>
    </row>
    <row r="82" spans="1:5" s="3" customFormat="1" x14ac:dyDescent="0.25">
      <c r="A82" s="5">
        <v>5</v>
      </c>
      <c r="B82" s="5"/>
      <c r="C82" s="5"/>
      <c r="D82" s="5"/>
      <c r="E82" s="5"/>
    </row>
    <row r="83" spans="1:5" s="3" customFormat="1" x14ac:dyDescent="0.25">
      <c r="A83" s="16" t="s">
        <v>12</v>
      </c>
      <c r="B83" s="17">
        <f>SUM(B78:B82)</f>
        <v>6320</v>
      </c>
      <c r="C83" s="17">
        <f>SUM(C78:C82)</f>
        <v>3277</v>
      </c>
      <c r="D83" s="17">
        <f>SUM(D78:D82)</f>
        <v>3043</v>
      </c>
      <c r="E83" s="17">
        <f>AVERAGE(E78:E82)</f>
        <v>321</v>
      </c>
    </row>
    <row r="84" spans="1:5" s="3" customFormat="1" x14ac:dyDescent="0.25">
      <c r="A84" s="4" t="s">
        <v>13</v>
      </c>
      <c r="B84" s="5">
        <f>C84+D84</f>
        <v>100</v>
      </c>
      <c r="C84" s="5">
        <f>(C83*100)/B83</f>
        <v>51.851265822784811</v>
      </c>
      <c r="D84" s="5">
        <f>(D83*100)/B83</f>
        <v>48.148734177215189</v>
      </c>
    </row>
    <row r="85" spans="1:5" s="3" customFormat="1" ht="30" x14ac:dyDescent="0.25">
      <c r="B85" s="6" t="s">
        <v>8</v>
      </c>
      <c r="C85" s="6" t="s">
        <v>9</v>
      </c>
      <c r="D85" s="6" t="s">
        <v>10</v>
      </c>
      <c r="E85" s="6" t="s">
        <v>11</v>
      </c>
    </row>
    <row r="86" spans="1:5" s="3" customFormat="1" ht="30" x14ac:dyDescent="0.25">
      <c r="A86" s="6" t="s">
        <v>18</v>
      </c>
      <c r="B86" s="5">
        <f>B59+B71+B83</f>
        <v>19616</v>
      </c>
      <c r="C86" s="5">
        <f>C59+C71+C83</f>
        <v>11801</v>
      </c>
      <c r="D86" s="5">
        <f>D59+D71+D83</f>
        <v>8790</v>
      </c>
      <c r="E86" s="5">
        <f>(E59+E71+E83)/2</f>
        <v>422.4</v>
      </c>
    </row>
    <row r="87" spans="1:5" s="3" customFormat="1" x14ac:dyDescent="0.25">
      <c r="A87" s="4" t="s">
        <v>13</v>
      </c>
      <c r="B87" s="5">
        <f>C87+D87</f>
        <v>104.97043230016314</v>
      </c>
      <c r="C87" s="5">
        <f>(C86*100)/B86</f>
        <v>60.160073409461667</v>
      </c>
      <c r="D87" s="5">
        <f>(D86*100)/B86</f>
        <v>44.810358890701465</v>
      </c>
      <c r="E87" s="5"/>
    </row>
    <row r="88" spans="1:5" s="3" customFormat="1" x14ac:dyDescent="0.25"/>
    <row r="89" spans="1:5" s="3" customFormat="1" x14ac:dyDescent="0.25"/>
    <row r="90" spans="1:5" s="3" customFormat="1" x14ac:dyDescent="0.25"/>
    <row r="91" spans="1:5" s="3" customFormat="1" x14ac:dyDescent="0.25"/>
    <row r="92" spans="1:5" s="3" customFormat="1" x14ac:dyDescent="0.25"/>
    <row r="93" spans="1:5" s="3" customFormat="1" x14ac:dyDescent="0.25"/>
    <row r="94" spans="1:5" s="8" customFormat="1" x14ac:dyDescent="0.25"/>
    <row r="95" spans="1:5" s="3" customFormat="1" ht="15" customHeight="1" x14ac:dyDescent="0.25">
      <c r="A95" s="33" t="s">
        <v>21</v>
      </c>
      <c r="B95" s="34"/>
      <c r="C95" s="34"/>
      <c r="D95" s="34"/>
      <c r="E95" s="34"/>
    </row>
    <row r="96" spans="1:5" s="3" customFormat="1" ht="15" customHeight="1" x14ac:dyDescent="0.25">
      <c r="A96" s="33"/>
      <c r="B96" s="34"/>
      <c r="C96" s="34"/>
      <c r="D96" s="34"/>
      <c r="E96" s="34"/>
    </row>
    <row r="97" spans="1:5" s="3" customFormat="1" x14ac:dyDescent="0.25">
      <c r="A97" s="28" t="s">
        <v>15</v>
      </c>
      <c r="B97" s="29" t="s">
        <v>3</v>
      </c>
      <c r="C97" s="28" t="s">
        <v>17</v>
      </c>
      <c r="D97" s="45" t="s">
        <v>21</v>
      </c>
      <c r="E97" s="44"/>
    </row>
    <row r="98" spans="1:5" s="3" customFormat="1" x14ac:dyDescent="0.25">
      <c r="A98" s="19"/>
      <c r="B98" s="35" t="s">
        <v>6</v>
      </c>
      <c r="C98" s="36"/>
      <c r="D98" s="37"/>
      <c r="E98" s="26"/>
    </row>
    <row r="99" spans="1:5" s="3" customFormat="1" ht="30" x14ac:dyDescent="0.25">
      <c r="A99" s="14" t="s">
        <v>7</v>
      </c>
      <c r="B99" s="14" t="s">
        <v>8</v>
      </c>
      <c r="C99" s="14" t="s">
        <v>9</v>
      </c>
      <c r="D99" s="14" t="s">
        <v>10</v>
      </c>
      <c r="E99" s="18" t="s">
        <v>11</v>
      </c>
    </row>
    <row r="100" spans="1:5" s="3" customFormat="1" x14ac:dyDescent="0.25">
      <c r="A100" s="5">
        <v>1</v>
      </c>
      <c r="B100" s="5">
        <v>48</v>
      </c>
      <c r="C100" s="5">
        <v>31</v>
      </c>
      <c r="D100" s="5">
        <v>17</v>
      </c>
      <c r="E100" s="5">
        <v>324</v>
      </c>
    </row>
    <row r="101" spans="1:5" s="3" customFormat="1" x14ac:dyDescent="0.25">
      <c r="A101" s="5">
        <v>2</v>
      </c>
      <c r="B101" s="5">
        <v>78</v>
      </c>
      <c r="C101" s="5">
        <v>18</v>
      </c>
      <c r="D101" s="5">
        <v>60</v>
      </c>
      <c r="E101" s="5">
        <v>128</v>
      </c>
    </row>
    <row r="102" spans="1:5" s="3" customFormat="1" x14ac:dyDescent="0.25">
      <c r="A102" s="5">
        <v>3</v>
      </c>
      <c r="B102" s="5">
        <v>121</v>
      </c>
      <c r="C102" s="5">
        <v>65</v>
      </c>
      <c r="D102" s="5">
        <v>56</v>
      </c>
      <c r="E102" s="5">
        <v>902</v>
      </c>
    </row>
    <row r="103" spans="1:5" s="3" customFormat="1" x14ac:dyDescent="0.25">
      <c r="A103" s="5">
        <v>4</v>
      </c>
      <c r="B103" s="5">
        <v>153</v>
      </c>
      <c r="C103" s="5">
        <v>109</v>
      </c>
      <c r="D103" s="5">
        <v>44</v>
      </c>
      <c r="E103" s="5">
        <v>826</v>
      </c>
    </row>
    <row r="104" spans="1:5" s="3" customFormat="1" x14ac:dyDescent="0.25">
      <c r="A104" s="5">
        <v>5</v>
      </c>
      <c r="B104" s="5">
        <v>171</v>
      </c>
      <c r="C104" s="5">
        <v>54</v>
      </c>
      <c r="D104" s="5">
        <v>117</v>
      </c>
      <c r="E104" s="5">
        <v>813</v>
      </c>
    </row>
    <row r="105" spans="1:5" s="3" customFormat="1" x14ac:dyDescent="0.25">
      <c r="A105" s="20" t="s">
        <v>12</v>
      </c>
      <c r="B105" s="21">
        <f>SUM(B100:B104)</f>
        <v>571</v>
      </c>
      <c r="C105" s="21">
        <f>SUM(C100:C104)</f>
        <v>277</v>
      </c>
      <c r="D105" s="21">
        <f>SUM(D100:D104)</f>
        <v>294</v>
      </c>
      <c r="E105" s="17">
        <f>AVERAGE(E100:E104)</f>
        <v>598.6</v>
      </c>
    </row>
    <row r="106" spans="1:5" s="3" customFormat="1" x14ac:dyDescent="0.25">
      <c r="A106" s="4" t="s">
        <v>13</v>
      </c>
      <c r="B106" s="5">
        <f>C106+D106</f>
        <v>100</v>
      </c>
      <c r="C106" s="5">
        <f>(C105*100)/B105</f>
        <v>48.511383537653238</v>
      </c>
      <c r="D106" s="5">
        <f>(D105*100)/B105</f>
        <v>51.488616462346762</v>
      </c>
      <c r="E106" s="5"/>
    </row>
    <row r="107" spans="1:5" s="3" customFormat="1" x14ac:dyDescent="0.25">
      <c r="A107" s="15"/>
      <c r="B107" s="9"/>
      <c r="C107" s="9"/>
      <c r="D107" s="9"/>
      <c r="E107" s="9"/>
    </row>
    <row r="108" spans="1:5" s="3" customFormat="1" x14ac:dyDescent="0.25">
      <c r="A108" s="15"/>
      <c r="B108" s="9"/>
      <c r="C108" s="9"/>
      <c r="D108" s="9"/>
      <c r="E108" s="9"/>
    </row>
    <row r="109" spans="1:5" s="3" customFormat="1" x14ac:dyDescent="0.25">
      <c r="A109" s="4" t="s">
        <v>15</v>
      </c>
      <c r="B109" s="5" t="s">
        <v>14</v>
      </c>
      <c r="C109" s="4" t="s">
        <v>17</v>
      </c>
      <c r="D109" s="5" t="s">
        <v>21</v>
      </c>
      <c r="E109" s="5"/>
    </row>
    <row r="110" spans="1:5" s="3" customFormat="1" x14ac:dyDescent="0.25">
      <c r="A110" s="4"/>
      <c r="B110" s="35" t="s">
        <v>6</v>
      </c>
      <c r="C110" s="36"/>
      <c r="D110" s="37"/>
      <c r="E110" s="26"/>
    </row>
    <row r="111" spans="1:5" s="3" customFormat="1" ht="30" x14ac:dyDescent="0.25">
      <c r="A111" s="4" t="s">
        <v>7</v>
      </c>
      <c r="B111" s="4" t="s">
        <v>8</v>
      </c>
      <c r="C111" s="4" t="s">
        <v>9</v>
      </c>
      <c r="D111" s="4" t="s">
        <v>10</v>
      </c>
      <c r="E111" s="6" t="s">
        <v>11</v>
      </c>
    </row>
    <row r="112" spans="1:5" s="3" customFormat="1" x14ac:dyDescent="0.25">
      <c r="A112" s="5">
        <v>1</v>
      </c>
      <c r="B112" s="5">
        <v>198</v>
      </c>
      <c r="C112" s="5">
        <v>94</v>
      </c>
      <c r="D112" s="5">
        <v>104</v>
      </c>
      <c r="E112" s="5">
        <v>651</v>
      </c>
    </row>
    <row r="113" spans="1:5" s="3" customFormat="1" x14ac:dyDescent="0.25">
      <c r="A113" s="5">
        <v>2</v>
      </c>
      <c r="B113" s="5">
        <v>221</v>
      </c>
      <c r="C113" s="5">
        <v>125</v>
      </c>
      <c r="D113" s="5">
        <v>96</v>
      </c>
      <c r="E113" s="5">
        <v>176</v>
      </c>
    </row>
    <row r="114" spans="1:5" s="3" customFormat="1" x14ac:dyDescent="0.25">
      <c r="A114" s="5">
        <v>3</v>
      </c>
      <c r="B114" s="5">
        <v>160</v>
      </c>
      <c r="C114" s="5">
        <v>43</v>
      </c>
      <c r="D114" s="5">
        <v>117</v>
      </c>
      <c r="E114" s="5">
        <v>154</v>
      </c>
    </row>
    <row r="115" spans="1:5" s="3" customFormat="1" x14ac:dyDescent="0.25">
      <c r="A115" s="5">
        <v>4</v>
      </c>
      <c r="B115" s="5">
        <v>149</v>
      </c>
      <c r="C115" s="5">
        <v>81</v>
      </c>
      <c r="D115" s="5">
        <v>68</v>
      </c>
      <c r="E115" s="5">
        <v>2914</v>
      </c>
    </row>
    <row r="116" spans="1:5" s="3" customFormat="1" x14ac:dyDescent="0.25">
      <c r="A116" s="5">
        <v>5</v>
      </c>
      <c r="B116" s="5"/>
      <c r="C116" s="5"/>
      <c r="D116" s="5"/>
      <c r="E116" s="5"/>
    </row>
    <row r="117" spans="1:5" s="3" customFormat="1" x14ac:dyDescent="0.25">
      <c r="A117" s="16" t="s">
        <v>12</v>
      </c>
      <c r="B117" s="17">
        <f>SUM(B112:B116)</f>
        <v>728</v>
      </c>
      <c r="C117" s="17">
        <f>SUM(C112:C116)</f>
        <v>343</v>
      </c>
      <c r="D117" s="17">
        <f>SUM(D112:D116)</f>
        <v>385</v>
      </c>
      <c r="E117" s="17">
        <f>AVERAGE(E112:E116)</f>
        <v>973.75</v>
      </c>
    </row>
    <row r="118" spans="1:5" s="3" customFormat="1" x14ac:dyDescent="0.25">
      <c r="A118" s="4" t="s">
        <v>13</v>
      </c>
      <c r="B118" s="5">
        <f>C118+D118</f>
        <v>100</v>
      </c>
      <c r="C118" s="5">
        <f>(C117*100)/B117</f>
        <v>47.115384615384613</v>
      </c>
      <c r="D118" s="5">
        <f>(D117*100)/B117</f>
        <v>52.884615384615387</v>
      </c>
      <c r="E118" s="5"/>
    </row>
    <row r="119" spans="1:5" s="3" customFormat="1" x14ac:dyDescent="0.25">
      <c r="A119" s="15"/>
      <c r="B119" s="9"/>
      <c r="C119" s="9"/>
      <c r="D119" s="9"/>
    </row>
    <row r="120" spans="1:5" s="3" customFormat="1" x14ac:dyDescent="0.25">
      <c r="A120" s="15"/>
      <c r="B120" s="9"/>
      <c r="C120" s="9"/>
      <c r="D120" s="9"/>
    </row>
    <row r="121" spans="1:5" s="3" customFormat="1" x14ac:dyDescent="0.25">
      <c r="A121" s="4" t="s">
        <v>15</v>
      </c>
      <c r="B121" s="5" t="s">
        <v>16</v>
      </c>
      <c r="C121" s="4" t="s">
        <v>17</v>
      </c>
      <c r="D121" s="5" t="s">
        <v>21</v>
      </c>
      <c r="E121" s="5"/>
    </row>
    <row r="122" spans="1:5" s="3" customFormat="1" x14ac:dyDescent="0.25">
      <c r="A122" s="4"/>
      <c r="B122" s="35" t="s">
        <v>6</v>
      </c>
      <c r="C122" s="36"/>
      <c r="D122" s="37"/>
      <c r="E122" s="26"/>
    </row>
    <row r="123" spans="1:5" s="3" customFormat="1" ht="30" x14ac:dyDescent="0.25">
      <c r="A123" s="4" t="s">
        <v>7</v>
      </c>
      <c r="B123" s="4" t="s">
        <v>8</v>
      </c>
      <c r="C123" s="4" t="s">
        <v>9</v>
      </c>
      <c r="D123" s="4" t="s">
        <v>10</v>
      </c>
      <c r="E123" s="6" t="s">
        <v>11</v>
      </c>
    </row>
    <row r="124" spans="1:5" x14ac:dyDescent="0.25">
      <c r="A124" s="1">
        <v>1</v>
      </c>
      <c r="B124" s="5">
        <v>144</v>
      </c>
      <c r="C124" s="13">
        <v>69</v>
      </c>
      <c r="D124" s="13">
        <v>75</v>
      </c>
      <c r="E124" s="1">
        <v>522</v>
      </c>
    </row>
    <row r="125" spans="1:5" x14ac:dyDescent="0.25">
      <c r="A125" s="1">
        <v>2</v>
      </c>
      <c r="B125" s="5">
        <v>153</v>
      </c>
      <c r="C125" s="13">
        <v>90</v>
      </c>
      <c r="D125" s="13">
        <v>63</v>
      </c>
      <c r="E125" s="1">
        <v>906</v>
      </c>
    </row>
    <row r="126" spans="1:5" x14ac:dyDescent="0.25">
      <c r="A126" s="1">
        <v>3</v>
      </c>
      <c r="B126" s="5">
        <v>294</v>
      </c>
      <c r="C126" s="13">
        <v>64</v>
      </c>
      <c r="D126" s="13">
        <v>230</v>
      </c>
      <c r="E126" s="1">
        <v>2077</v>
      </c>
    </row>
    <row r="127" spans="1:5" x14ac:dyDescent="0.25">
      <c r="A127" s="1">
        <v>4</v>
      </c>
      <c r="B127" s="5">
        <v>130</v>
      </c>
      <c r="C127" s="13">
        <v>81</v>
      </c>
      <c r="D127" s="13">
        <v>49</v>
      </c>
      <c r="E127" s="1">
        <v>985</v>
      </c>
    </row>
    <row r="128" spans="1:5" x14ac:dyDescent="0.25">
      <c r="A128" s="1">
        <v>5</v>
      </c>
      <c r="B128" s="11"/>
      <c r="C128" s="13"/>
      <c r="D128" s="13"/>
      <c r="E128" s="1"/>
    </row>
    <row r="129" spans="1:5" x14ac:dyDescent="0.25">
      <c r="A129" s="22" t="s">
        <v>12</v>
      </c>
      <c r="B129" s="23">
        <f>SUM(B124:B128)</f>
        <v>721</v>
      </c>
      <c r="C129" s="23">
        <f>SUM(C124:C128)</f>
        <v>304</v>
      </c>
      <c r="D129" s="23">
        <f>SUM(D124:D128)</f>
        <v>417</v>
      </c>
      <c r="E129" s="23">
        <f>AVERAGE(E124:E128)</f>
        <v>1122.5</v>
      </c>
    </row>
    <row r="130" spans="1:5" x14ac:dyDescent="0.25">
      <c r="A130" s="4" t="s">
        <v>13</v>
      </c>
      <c r="B130" s="5">
        <f>C130+D130</f>
        <v>100</v>
      </c>
      <c r="C130" s="5">
        <f>(C129*100)/B129</f>
        <v>42.163661581137312</v>
      </c>
      <c r="D130" s="5">
        <f>(D129*100)/B129</f>
        <v>57.836338418862688</v>
      </c>
      <c r="E130" s="1"/>
    </row>
    <row r="131" spans="1:5" ht="30" x14ac:dyDescent="0.25">
      <c r="A131" s="31" t="s">
        <v>18</v>
      </c>
      <c r="B131" s="6" t="s">
        <v>8</v>
      </c>
      <c r="C131" s="6" t="s">
        <v>9</v>
      </c>
      <c r="D131" s="6" t="s">
        <v>10</v>
      </c>
      <c r="E131" s="6" t="s">
        <v>11</v>
      </c>
    </row>
    <row r="132" spans="1:5" ht="30" customHeight="1" x14ac:dyDescent="0.25">
      <c r="A132" s="32"/>
      <c r="B132" s="5">
        <f>B105+B117+B129</f>
        <v>2020</v>
      </c>
      <c r="C132" s="5">
        <f>C105+C117+C129</f>
        <v>924</v>
      </c>
      <c r="D132" s="5">
        <f>D105+D117+D129</f>
        <v>1096</v>
      </c>
      <c r="E132" s="5">
        <f>(E105+E117+E129)/2</f>
        <v>1347.425</v>
      </c>
    </row>
    <row r="133" spans="1:5" x14ac:dyDescent="0.25">
      <c r="A133" s="4" t="s">
        <v>13</v>
      </c>
      <c r="B133" s="5">
        <f>C133+D133</f>
        <v>100</v>
      </c>
      <c r="C133" s="5">
        <f>(C132*100)/B132</f>
        <v>45.742574257425744</v>
      </c>
      <c r="D133" s="5">
        <f>(D132*100)/B132</f>
        <v>54.257425742574256</v>
      </c>
      <c r="E133" s="1"/>
    </row>
    <row r="140" spans="1:5" s="2" customFormat="1" x14ac:dyDescent="0.25">
      <c r="A140" s="8"/>
      <c r="B140" s="8"/>
      <c r="C140" s="8"/>
      <c r="D140" s="8"/>
      <c r="E140" s="8"/>
    </row>
    <row r="141" spans="1:5" ht="15" customHeight="1" x14ac:dyDescent="0.25">
      <c r="A141" s="33" t="s">
        <v>22</v>
      </c>
      <c r="B141" s="34"/>
      <c r="C141" s="34"/>
      <c r="D141" s="34"/>
      <c r="E141" s="34"/>
    </row>
    <row r="142" spans="1:5" ht="15" customHeight="1" x14ac:dyDescent="0.25">
      <c r="A142" s="33"/>
      <c r="B142" s="34"/>
      <c r="C142" s="34"/>
      <c r="D142" s="34"/>
      <c r="E142" s="34"/>
    </row>
    <row r="143" spans="1:5" x14ac:dyDescent="0.25">
      <c r="A143" s="28" t="s">
        <v>15</v>
      </c>
      <c r="B143" s="26" t="s">
        <v>3</v>
      </c>
      <c r="C143" s="28" t="s">
        <v>17</v>
      </c>
      <c r="D143" s="38" t="s">
        <v>23</v>
      </c>
      <c r="E143" s="39"/>
    </row>
    <row r="144" spans="1:5" x14ac:dyDescent="0.25">
      <c r="A144" s="19"/>
      <c r="B144" s="35" t="s">
        <v>6</v>
      </c>
      <c r="C144" s="36"/>
      <c r="D144" s="37"/>
      <c r="E144" s="26"/>
    </row>
    <row r="145" spans="1:5" ht="30" x14ac:dyDescent="0.25">
      <c r="A145" s="14" t="s">
        <v>7</v>
      </c>
      <c r="B145" s="14" t="s">
        <v>8</v>
      </c>
      <c r="C145" s="14" t="s">
        <v>9</v>
      </c>
      <c r="D145" s="14" t="s">
        <v>10</v>
      </c>
      <c r="E145" s="18" t="s">
        <v>11</v>
      </c>
    </row>
    <row r="146" spans="1:5" x14ac:dyDescent="0.25">
      <c r="A146" s="5">
        <v>1</v>
      </c>
      <c r="B146" s="5">
        <v>6</v>
      </c>
      <c r="C146" s="5">
        <v>1</v>
      </c>
      <c r="D146" s="5">
        <v>6</v>
      </c>
      <c r="E146" s="5">
        <v>140</v>
      </c>
    </row>
    <row r="147" spans="1:5" x14ac:dyDescent="0.25">
      <c r="A147" s="5">
        <v>2</v>
      </c>
      <c r="B147" s="5">
        <v>12</v>
      </c>
      <c r="C147" s="5">
        <v>3</v>
      </c>
      <c r="D147" s="5">
        <v>11</v>
      </c>
      <c r="E147" s="5">
        <v>1354</v>
      </c>
    </row>
    <row r="148" spans="1:5" x14ac:dyDescent="0.25">
      <c r="A148" s="5">
        <v>3</v>
      </c>
      <c r="B148" s="5">
        <v>11</v>
      </c>
      <c r="C148" s="5">
        <v>7</v>
      </c>
      <c r="D148" s="5">
        <v>8</v>
      </c>
      <c r="E148" s="5">
        <v>668</v>
      </c>
    </row>
    <row r="149" spans="1:5" x14ac:dyDescent="0.25">
      <c r="A149" s="5">
        <v>4</v>
      </c>
      <c r="B149" s="12">
        <v>20</v>
      </c>
      <c r="C149" s="5">
        <v>5</v>
      </c>
      <c r="D149" s="5">
        <v>13</v>
      </c>
      <c r="E149" s="5">
        <v>12781</v>
      </c>
    </row>
    <row r="150" spans="1:5" x14ac:dyDescent="0.25">
      <c r="A150" s="5">
        <v>5</v>
      </c>
      <c r="B150" s="5">
        <v>16</v>
      </c>
      <c r="C150" s="5"/>
      <c r="D150" s="5">
        <v>11</v>
      </c>
      <c r="E150" s="5"/>
    </row>
    <row r="151" spans="1:5" x14ac:dyDescent="0.25">
      <c r="A151" s="16" t="s">
        <v>12</v>
      </c>
      <c r="B151" s="17">
        <f>SUM(B146:B150)</f>
        <v>65</v>
      </c>
      <c r="C151" s="17">
        <f>SUM(C146:C150)</f>
        <v>16</v>
      </c>
      <c r="D151" s="17">
        <f>SUM(D146:D150)</f>
        <v>49</v>
      </c>
      <c r="E151" s="23">
        <f>AVERAGE(E146:E150)</f>
        <v>3735.75</v>
      </c>
    </row>
    <row r="152" spans="1:5" x14ac:dyDescent="0.25">
      <c r="A152" s="4" t="s">
        <v>13</v>
      </c>
      <c r="B152" s="5">
        <f>C152+D152</f>
        <v>100</v>
      </c>
      <c r="C152" s="5">
        <f>(C151*100)/B151</f>
        <v>24.615384615384617</v>
      </c>
      <c r="D152" s="5">
        <f>(D151*100)/B151</f>
        <v>75.384615384615387</v>
      </c>
      <c r="E152" s="5"/>
    </row>
    <row r="153" spans="1:5" x14ac:dyDescent="0.25">
      <c r="A153" s="15"/>
      <c r="B153" s="9"/>
      <c r="C153" s="9"/>
      <c r="D153" s="9"/>
      <c r="E153" s="3"/>
    </row>
    <row r="154" spans="1:5" x14ac:dyDescent="0.25">
      <c r="A154" s="15"/>
      <c r="B154" s="9"/>
      <c r="C154" s="9"/>
      <c r="D154" s="9"/>
      <c r="E154" s="3"/>
    </row>
    <row r="155" spans="1:5" x14ac:dyDescent="0.25">
      <c r="A155" s="4" t="s">
        <v>15</v>
      </c>
      <c r="B155" s="5" t="s">
        <v>14</v>
      </c>
      <c r="C155" s="4" t="s">
        <v>17</v>
      </c>
      <c r="D155" s="5" t="s">
        <v>23</v>
      </c>
      <c r="E155" s="5"/>
    </row>
    <row r="156" spans="1:5" x14ac:dyDescent="0.25">
      <c r="A156" s="4"/>
      <c r="B156" s="35" t="s">
        <v>6</v>
      </c>
      <c r="C156" s="36"/>
      <c r="D156" s="37"/>
      <c r="E156" s="26"/>
    </row>
    <row r="157" spans="1:5" ht="30" x14ac:dyDescent="0.25">
      <c r="A157" s="4" t="s">
        <v>7</v>
      </c>
      <c r="B157" s="4" t="s">
        <v>8</v>
      </c>
      <c r="C157" s="4" t="s">
        <v>9</v>
      </c>
      <c r="D157" s="4" t="s">
        <v>10</v>
      </c>
      <c r="E157" s="6" t="s">
        <v>11</v>
      </c>
    </row>
    <row r="158" spans="1:5" x14ac:dyDescent="0.25">
      <c r="A158" s="5">
        <v>1</v>
      </c>
      <c r="B158" s="5">
        <v>23</v>
      </c>
      <c r="C158" s="5">
        <v>9</v>
      </c>
      <c r="D158" s="5">
        <v>14</v>
      </c>
      <c r="E158" s="5">
        <v>8908</v>
      </c>
    </row>
    <row r="159" spans="1:5" x14ac:dyDescent="0.25">
      <c r="A159" s="5">
        <v>2</v>
      </c>
      <c r="B159" s="5">
        <v>16</v>
      </c>
      <c r="C159" s="5">
        <v>5</v>
      </c>
      <c r="D159" s="5">
        <v>11</v>
      </c>
      <c r="E159" s="5">
        <v>462</v>
      </c>
    </row>
    <row r="160" spans="1:5" x14ac:dyDescent="0.25">
      <c r="A160" s="5">
        <v>3</v>
      </c>
      <c r="B160" s="5">
        <v>17</v>
      </c>
      <c r="C160" s="5">
        <v>3</v>
      </c>
      <c r="D160" s="5">
        <v>14</v>
      </c>
      <c r="E160" s="5">
        <v>12</v>
      </c>
    </row>
    <row r="161" spans="1:5" x14ac:dyDescent="0.25">
      <c r="A161" s="5">
        <v>4</v>
      </c>
      <c r="B161" s="12">
        <v>20</v>
      </c>
      <c r="C161" s="5">
        <v>8</v>
      </c>
      <c r="D161" s="5">
        <v>12</v>
      </c>
      <c r="E161" s="5">
        <v>326</v>
      </c>
    </row>
    <row r="162" spans="1:5" x14ac:dyDescent="0.25">
      <c r="A162" s="5">
        <v>5</v>
      </c>
      <c r="B162" s="5"/>
      <c r="C162" s="5"/>
      <c r="D162" s="5"/>
      <c r="E162" s="5"/>
    </row>
    <row r="163" spans="1:5" x14ac:dyDescent="0.25">
      <c r="A163" s="16" t="s">
        <v>12</v>
      </c>
      <c r="B163" s="17">
        <f>SUM(B158:B162)</f>
        <v>76</v>
      </c>
      <c r="C163" s="17">
        <f>SUM(C158:C162)</f>
        <v>25</v>
      </c>
      <c r="D163" s="17">
        <f>SUM(D158:D162)</f>
        <v>51</v>
      </c>
      <c r="E163" s="23">
        <f>AVERAGE(E158:E162)</f>
        <v>2427</v>
      </c>
    </row>
    <row r="164" spans="1:5" x14ac:dyDescent="0.25">
      <c r="A164" s="4" t="s">
        <v>13</v>
      </c>
      <c r="B164" s="5">
        <f>C164+D164</f>
        <v>100</v>
      </c>
      <c r="C164" s="5">
        <f>(C163*100)/B163</f>
        <v>32.89473684210526</v>
      </c>
      <c r="D164" s="5">
        <f>(D163*100)/B163</f>
        <v>67.10526315789474</v>
      </c>
      <c r="E164" s="5"/>
    </row>
    <row r="165" spans="1:5" x14ac:dyDescent="0.25">
      <c r="A165" s="15"/>
      <c r="B165" s="9"/>
      <c r="C165" s="9"/>
      <c r="D165" s="9"/>
      <c r="E165" s="3"/>
    </row>
    <row r="166" spans="1:5" x14ac:dyDescent="0.25">
      <c r="A166" s="15"/>
      <c r="B166" s="9"/>
      <c r="C166" s="9"/>
      <c r="D166" s="9"/>
      <c r="E166" s="3"/>
    </row>
    <row r="167" spans="1:5" x14ac:dyDescent="0.25">
      <c r="A167" s="4" t="s">
        <v>15</v>
      </c>
      <c r="B167" s="5" t="s">
        <v>16</v>
      </c>
      <c r="C167" s="4" t="s">
        <v>17</v>
      </c>
      <c r="D167" s="5" t="s">
        <v>23</v>
      </c>
      <c r="E167" s="26"/>
    </row>
    <row r="168" spans="1:5" x14ac:dyDescent="0.25">
      <c r="A168" s="4"/>
      <c r="B168" s="35" t="s">
        <v>6</v>
      </c>
      <c r="C168" s="36"/>
      <c r="D168" s="37"/>
      <c r="E168" s="26"/>
    </row>
    <row r="169" spans="1:5" ht="30" x14ac:dyDescent="0.25">
      <c r="A169" s="4" t="s">
        <v>7</v>
      </c>
      <c r="B169" s="4" t="s">
        <v>8</v>
      </c>
      <c r="C169" s="4" t="s">
        <v>9</v>
      </c>
      <c r="D169" s="4" t="s">
        <v>10</v>
      </c>
      <c r="E169" s="6" t="s">
        <v>11</v>
      </c>
    </row>
    <row r="170" spans="1:5" x14ac:dyDescent="0.25">
      <c r="A170" s="1">
        <v>1</v>
      </c>
      <c r="B170" s="13">
        <v>22</v>
      </c>
      <c r="C170" s="13">
        <v>14</v>
      </c>
      <c r="D170" s="13">
        <v>8</v>
      </c>
      <c r="E170" s="1">
        <v>431</v>
      </c>
    </row>
    <row r="171" spans="1:5" x14ac:dyDescent="0.25">
      <c r="A171" s="1">
        <v>2</v>
      </c>
      <c r="B171" s="13">
        <v>21</v>
      </c>
      <c r="C171" s="13">
        <v>15</v>
      </c>
      <c r="D171" s="13">
        <v>6</v>
      </c>
      <c r="E171" s="1">
        <v>178</v>
      </c>
    </row>
    <row r="172" spans="1:5" x14ac:dyDescent="0.25">
      <c r="A172" s="1">
        <v>3</v>
      </c>
      <c r="B172" s="13">
        <v>35</v>
      </c>
      <c r="C172" s="13">
        <v>9</v>
      </c>
      <c r="D172" s="13">
        <v>26</v>
      </c>
      <c r="E172" s="1">
        <v>480</v>
      </c>
    </row>
    <row r="173" spans="1:5" x14ac:dyDescent="0.25">
      <c r="A173" s="1">
        <v>4</v>
      </c>
      <c r="B173" s="13">
        <v>10</v>
      </c>
      <c r="C173" s="13">
        <v>3</v>
      </c>
      <c r="D173" s="13">
        <v>7</v>
      </c>
      <c r="E173" s="1">
        <v>2683</v>
      </c>
    </row>
    <row r="174" spans="1:5" x14ac:dyDescent="0.25">
      <c r="A174" s="1">
        <v>5</v>
      </c>
      <c r="B174" s="1"/>
      <c r="C174" s="13"/>
      <c r="D174" s="13"/>
      <c r="E174" s="1"/>
    </row>
    <row r="175" spans="1:5" x14ac:dyDescent="0.25">
      <c r="A175" s="22" t="s">
        <v>12</v>
      </c>
      <c r="B175" s="24">
        <f>SUM(B170:B174)</f>
        <v>88</v>
      </c>
      <c r="C175" s="24">
        <f>SUM(C170:C174)</f>
        <v>41</v>
      </c>
      <c r="D175" s="24">
        <f>SUM(D170:D174)</f>
        <v>47</v>
      </c>
      <c r="E175" s="23">
        <f>AVERAGE(E170:E174)</f>
        <v>943</v>
      </c>
    </row>
    <row r="176" spans="1:5" x14ac:dyDescent="0.25">
      <c r="A176" s="4" t="s">
        <v>13</v>
      </c>
      <c r="B176" s="5">
        <f>C176+D176</f>
        <v>100</v>
      </c>
      <c r="C176" s="5">
        <f>(C175*100)/B175</f>
        <v>46.590909090909093</v>
      </c>
      <c r="D176" s="5">
        <f>(D175*100)/B175</f>
        <v>53.409090909090907</v>
      </c>
      <c r="E176" s="1"/>
    </row>
    <row r="177" spans="1:5" ht="30" x14ac:dyDescent="0.25">
      <c r="B177" s="6" t="s">
        <v>8</v>
      </c>
      <c r="C177" s="6" t="s">
        <v>9</v>
      </c>
      <c r="D177" s="6" t="s">
        <v>10</v>
      </c>
      <c r="E177" s="6" t="s">
        <v>11</v>
      </c>
    </row>
    <row r="178" spans="1:5" ht="30" x14ac:dyDescent="0.25">
      <c r="A178" s="6" t="s">
        <v>18</v>
      </c>
      <c r="B178" s="5">
        <f>B151+B163+B175</f>
        <v>229</v>
      </c>
      <c r="C178" s="5">
        <f>C151+C163+C175</f>
        <v>82</v>
      </c>
      <c r="D178" s="5">
        <f>D151+D163+D175</f>
        <v>147</v>
      </c>
      <c r="E178" s="5">
        <f>(E151+E163+E175)/2</f>
        <v>3552.875</v>
      </c>
    </row>
    <row r="179" spans="1:5" x14ac:dyDescent="0.25">
      <c r="A179" s="4" t="s">
        <v>13</v>
      </c>
      <c r="B179" s="5">
        <f>C179+D179</f>
        <v>100</v>
      </c>
      <c r="C179" s="5">
        <f>(C178*100)/B178</f>
        <v>35.807860262008731</v>
      </c>
      <c r="D179" s="5">
        <f>(D178*100)/B178</f>
        <v>64.192139737991269</v>
      </c>
      <c r="E179" s="1"/>
    </row>
    <row r="186" spans="1:5" s="2" customFormat="1" x14ac:dyDescent="0.25"/>
    <row r="187" spans="1:5" ht="15" customHeight="1" x14ac:dyDescent="0.25">
      <c r="A187" s="33" t="s">
        <v>24</v>
      </c>
      <c r="B187" s="34"/>
      <c r="C187" s="34"/>
      <c r="D187" s="34"/>
      <c r="E187" s="34"/>
    </row>
    <row r="188" spans="1:5" ht="15" customHeight="1" x14ac:dyDescent="0.25">
      <c r="A188" s="33"/>
      <c r="B188" s="34"/>
      <c r="C188" s="34"/>
      <c r="D188" s="34"/>
      <c r="E188" s="34"/>
    </row>
    <row r="189" spans="1:5" x14ac:dyDescent="0.25">
      <c r="A189" s="4" t="s">
        <v>25</v>
      </c>
      <c r="B189" s="5" t="s">
        <v>26</v>
      </c>
      <c r="C189" s="4" t="s">
        <v>17</v>
      </c>
      <c r="D189" s="5" t="s">
        <v>27</v>
      </c>
      <c r="E189" s="5"/>
    </row>
    <row r="190" spans="1:5" ht="30" x14ac:dyDescent="0.25">
      <c r="A190" s="4" t="s">
        <v>7</v>
      </c>
      <c r="B190" s="4" t="s">
        <v>8</v>
      </c>
      <c r="C190" s="4" t="s">
        <v>9</v>
      </c>
      <c r="D190" s="4" t="s">
        <v>10</v>
      </c>
      <c r="E190" s="6" t="s">
        <v>11</v>
      </c>
    </row>
    <row r="191" spans="1:5" x14ac:dyDescent="0.25">
      <c r="A191" s="5" t="s">
        <v>28</v>
      </c>
      <c r="B191" s="5">
        <f>B40+B86+B132+B178</f>
        <v>44841</v>
      </c>
      <c r="C191" s="5">
        <f>C40+C86+C132+C178</f>
        <v>28404</v>
      </c>
      <c r="D191" s="5">
        <f>D40+D86+D132+D178</f>
        <v>17412</v>
      </c>
      <c r="E191" s="5">
        <f>(E40+E86+E132+E178)/4</f>
        <v>1361.6812500000001</v>
      </c>
    </row>
    <row r="192" spans="1:5" x14ac:dyDescent="0.25">
      <c r="A192" s="4" t="s">
        <v>13</v>
      </c>
      <c r="B192" s="5">
        <f>C192+D192</f>
        <v>102.1743493677661</v>
      </c>
      <c r="C192" s="5">
        <f>(C191*100)/B191</f>
        <v>63.343814812336923</v>
      </c>
      <c r="D192" s="5">
        <f>(D191*100)/B191</f>
        <v>38.830534555429182</v>
      </c>
      <c r="E192" s="1"/>
    </row>
  </sheetData>
  <mergeCells count="28">
    <mergeCell ref="A1:E2"/>
    <mergeCell ref="D29:E29"/>
    <mergeCell ref="B30:D30"/>
    <mergeCell ref="A95:E96"/>
    <mergeCell ref="D97:E97"/>
    <mergeCell ref="D75:E75"/>
    <mergeCell ref="B64:D64"/>
    <mergeCell ref="D63:E63"/>
    <mergeCell ref="A39:A40"/>
    <mergeCell ref="A49:E50"/>
    <mergeCell ref="B52:D52"/>
    <mergeCell ref="D51:E51"/>
    <mergeCell ref="A3:E4"/>
    <mergeCell ref="D5:E5"/>
    <mergeCell ref="B6:D6"/>
    <mergeCell ref="D17:E17"/>
    <mergeCell ref="B18:D18"/>
    <mergeCell ref="B110:D110"/>
    <mergeCell ref="B122:D122"/>
    <mergeCell ref="B76:D76"/>
    <mergeCell ref="B98:D98"/>
    <mergeCell ref="A131:A132"/>
    <mergeCell ref="A187:E188"/>
    <mergeCell ref="B144:D144"/>
    <mergeCell ref="B156:D156"/>
    <mergeCell ref="B168:D168"/>
    <mergeCell ref="A141:E142"/>
    <mergeCell ref="D143:E143"/>
  </mergeCells>
  <pageMargins left="0.7" right="0.7" top="0.75" bottom="0.75" header="0.3" footer="0.3"/>
  <pageSetup orientation="portrait" verticalDpi="598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2019 - 1er Trimestre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Sebastian Gomez Eugenio</dc:creator>
  <cp:keywords/>
  <dc:description/>
  <cp:lastModifiedBy>Claudia Milena Bulla Gutierrez</cp:lastModifiedBy>
  <cp:revision/>
  <dcterms:created xsi:type="dcterms:W3CDTF">2018-12-27T19:27:15Z</dcterms:created>
  <dcterms:modified xsi:type="dcterms:W3CDTF">2019-05-21T13:51:26Z</dcterms:modified>
  <cp:category/>
  <cp:contentStatus/>
</cp:coreProperties>
</file>