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davila\OneDrive - sdis.gov.co\Año 2019\Proyecto\Junio\"/>
    </mc:Choice>
  </mc:AlternateContent>
  <bookViews>
    <workbookView xWindow="0" yWindow="0" windowWidth="24000" windowHeight="11025"/>
  </bookViews>
  <sheets>
    <sheet name="II Trimestr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'II Trimestre'!$B$8:$AO$73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4" i="1" l="1"/>
  <c r="U40" i="1" l="1"/>
  <c r="AM54" i="1"/>
  <c r="AN54" i="1" s="1"/>
  <c r="AK54" i="1"/>
  <c r="AM53" i="1"/>
  <c r="AN53" i="1" s="1"/>
  <c r="AK53" i="1"/>
  <c r="AM52" i="1"/>
  <c r="AN52" i="1" s="1"/>
  <c r="AK52" i="1"/>
  <c r="AM51" i="1"/>
  <c r="AN51" i="1" s="1"/>
  <c r="AK51" i="1"/>
  <c r="AM50" i="1"/>
  <c r="AN50" i="1" s="1"/>
  <c r="AK50" i="1"/>
  <c r="AM49" i="1"/>
  <c r="AN49" i="1" s="1"/>
  <c r="AK49" i="1"/>
  <c r="AM48" i="1"/>
  <c r="AN48" i="1" s="1"/>
  <c r="AK48" i="1"/>
  <c r="AM47" i="1"/>
  <c r="AN47" i="1" s="1"/>
  <c r="AK47" i="1"/>
  <c r="AM46" i="1"/>
  <c r="AN46" i="1" s="1"/>
  <c r="AK46" i="1"/>
  <c r="AM45" i="1"/>
  <c r="AN45" i="1" s="1"/>
  <c r="AK45" i="1"/>
  <c r="AM44" i="1"/>
  <c r="AN44" i="1" s="1"/>
  <c r="AK44" i="1"/>
  <c r="AM43" i="1"/>
  <c r="AN43" i="1" s="1"/>
  <c r="AK43" i="1"/>
  <c r="AM42" i="1"/>
  <c r="AN42" i="1" s="1"/>
  <c r="AK42" i="1"/>
  <c r="AM41" i="1"/>
  <c r="AN41" i="1" s="1"/>
  <c r="AK41" i="1"/>
  <c r="AM40" i="1"/>
  <c r="AN40" i="1" s="1"/>
  <c r="AK40" i="1"/>
  <c r="AM39" i="1"/>
  <c r="AN39" i="1" s="1"/>
  <c r="AK39" i="1"/>
  <c r="AM38" i="1"/>
  <c r="AN38" i="1" s="1"/>
  <c r="AK38" i="1"/>
  <c r="AM37" i="1"/>
  <c r="AN37" i="1" s="1"/>
  <c r="AK37" i="1"/>
  <c r="AM36" i="1"/>
  <c r="AN36" i="1" s="1"/>
  <c r="AK36" i="1"/>
  <c r="AM35" i="1"/>
  <c r="AN35" i="1" s="1"/>
  <c r="AK35" i="1"/>
  <c r="AM34" i="1"/>
  <c r="AN34" i="1" s="1"/>
  <c r="AK34" i="1"/>
  <c r="AM33" i="1"/>
  <c r="AN33" i="1" s="1"/>
  <c r="AK33" i="1"/>
  <c r="AM32" i="1"/>
  <c r="AN32" i="1" s="1"/>
  <c r="AK32" i="1"/>
  <c r="AM31" i="1"/>
  <c r="AN31" i="1" s="1"/>
  <c r="AK31" i="1"/>
  <c r="AM30" i="1"/>
  <c r="AN30" i="1" s="1"/>
  <c r="AK30" i="1"/>
  <c r="AM29" i="1"/>
  <c r="AN29" i="1" s="1"/>
  <c r="AK29" i="1"/>
  <c r="AM28" i="1"/>
  <c r="AN28" i="1" s="1"/>
  <c r="AK28" i="1"/>
  <c r="AM27" i="1"/>
  <c r="AN27" i="1" s="1"/>
  <c r="AK27" i="1"/>
  <c r="U27" i="1"/>
  <c r="AM19" i="1" l="1"/>
  <c r="AN19" i="1" s="1"/>
  <c r="AK19" i="1"/>
  <c r="AM65" i="1" l="1"/>
  <c r="AN65" i="1" s="1"/>
  <c r="AK65" i="1"/>
  <c r="U65" i="1"/>
  <c r="AJ58" i="1" l="1"/>
  <c r="T58" i="1"/>
  <c r="U57" i="1"/>
  <c r="U12" i="1" l="1"/>
  <c r="AM11" i="1"/>
  <c r="AN11" i="1" s="1"/>
  <c r="AK11" i="1"/>
  <c r="U11" i="1"/>
  <c r="AM10" i="1"/>
  <c r="AN10" i="1" s="1"/>
  <c r="AK10" i="1"/>
  <c r="U10" i="1"/>
  <c r="AM9" i="1"/>
  <c r="AN9" i="1" s="1"/>
  <c r="AK9" i="1"/>
  <c r="U9" i="1"/>
  <c r="AM60" i="1" l="1"/>
  <c r="AN60" i="1" s="1"/>
  <c r="AK60" i="1"/>
  <c r="U60" i="1" l="1"/>
  <c r="AM58" i="1"/>
  <c r="U58" i="1"/>
  <c r="AM59" i="1"/>
  <c r="AN59" i="1" s="1"/>
  <c r="AK59" i="1"/>
  <c r="U59" i="1"/>
  <c r="AM57" i="1"/>
  <c r="AN57" i="1" s="1"/>
  <c r="AK57" i="1"/>
  <c r="U21" i="1" l="1"/>
  <c r="AM14" i="1" l="1"/>
  <c r="AN14" i="1" s="1"/>
  <c r="AK14" i="1"/>
  <c r="U14" i="1"/>
  <c r="U55" i="1"/>
  <c r="U72" i="1" l="1"/>
  <c r="U62" i="1" l="1"/>
  <c r="U61" i="1"/>
  <c r="AK68" i="1" l="1"/>
  <c r="AM68" i="1" s="1"/>
  <c r="AN68" i="1" s="1"/>
  <c r="U68" i="1"/>
  <c r="U13" i="1" l="1"/>
  <c r="AL73" i="1" l="1"/>
  <c r="AK71" i="1"/>
  <c r="AJ26" i="1" l="1"/>
  <c r="AI26" i="1"/>
  <c r="P26" i="1"/>
  <c r="AK26" i="1" l="1"/>
  <c r="AN67" i="1"/>
  <c r="AN66" i="1"/>
  <c r="P67" i="1"/>
  <c r="P66" i="1"/>
  <c r="AK66" i="1" l="1"/>
  <c r="AK67" i="1"/>
  <c r="AJ62" i="1"/>
  <c r="AM62" i="1" s="1"/>
  <c r="AN62" i="1" s="1"/>
  <c r="AN61" i="1"/>
  <c r="P61" i="1"/>
  <c r="AK61" i="1" l="1"/>
  <c r="AK62" i="1"/>
  <c r="P58" i="1"/>
  <c r="AM24" i="1"/>
  <c r="AN24" i="1" s="1"/>
  <c r="P24" i="1"/>
  <c r="AK24" i="1" l="1"/>
  <c r="AK58" i="1"/>
  <c r="AN58" i="1"/>
  <c r="P21" i="1"/>
  <c r="AK21" i="1" l="1"/>
  <c r="AM21" i="1"/>
  <c r="AN21" i="1" s="1"/>
  <c r="AM22" i="1"/>
  <c r="AN22" i="1" s="1"/>
  <c r="P22" i="1"/>
  <c r="P17" i="1"/>
  <c r="AK17" i="1" l="1"/>
  <c r="AM17" i="1"/>
  <c r="AK22" i="1"/>
  <c r="AN12" i="1"/>
  <c r="AJ12" i="1"/>
  <c r="AI12" i="1"/>
  <c r="P12" i="1"/>
  <c r="AN17" i="1" l="1"/>
  <c r="AK12" i="1"/>
  <c r="AM72" i="1"/>
  <c r="AN72" i="1" s="1"/>
  <c r="AN71" i="1"/>
  <c r="P55" i="1"/>
  <c r="AM55" i="1"/>
  <c r="AN55" i="1" s="1"/>
  <c r="AI73" i="1" l="1"/>
  <c r="AJ73" i="1"/>
  <c r="AK13" i="1"/>
  <c r="AM13" i="1"/>
  <c r="AM73" i="1" s="1"/>
  <c r="AK72" i="1"/>
  <c r="AK55" i="1"/>
  <c r="P72" i="1"/>
  <c r="P71" i="1"/>
  <c r="P13" i="1"/>
  <c r="AK73" i="1" l="1"/>
  <c r="AN13" i="1"/>
  <c r="AN73" i="1" s="1"/>
</calcChain>
</file>

<file path=xl/sharedStrings.xml><?xml version="1.0" encoding="utf-8"?>
<sst xmlns="http://schemas.openxmlformats.org/spreadsheetml/2006/main" count="882" uniqueCount="503">
  <si>
    <t>NO CONTROLADO</t>
  </si>
  <si>
    <t>IDENTIFICACIÓN</t>
  </si>
  <si>
    <t>FORMULACIÓN</t>
  </si>
  <si>
    <t>Dimensión del Modelo Integrado de Planeación y Gestión - MIPG</t>
  </si>
  <si>
    <t>Producto</t>
  </si>
  <si>
    <t>Meta producto</t>
  </si>
  <si>
    <t>Fecha de inicio</t>
  </si>
  <si>
    <t>Fecha de finalización</t>
  </si>
  <si>
    <t>Nombre del indicador</t>
  </si>
  <si>
    <t>Fórmula del indicador</t>
  </si>
  <si>
    <t>Unidad de medida</t>
  </si>
  <si>
    <t>Descripción de la actividad</t>
  </si>
  <si>
    <t>Proceso relacionado</t>
  </si>
  <si>
    <t>Dependencia responsable de la actividad</t>
  </si>
  <si>
    <t>I seguimiento (enero a marzo)</t>
  </si>
  <si>
    <t>II seguimiento (abril a junio)</t>
  </si>
  <si>
    <t>III seguimiento (julio a septiembre)</t>
  </si>
  <si>
    <t>IV seguimiento (octubre a diciembre)</t>
  </si>
  <si>
    <t>Programado meta</t>
  </si>
  <si>
    <t>Avance meta</t>
  </si>
  <si>
    <t>Porcentaje de avance</t>
  </si>
  <si>
    <t>Evidencias programadas de la meta</t>
  </si>
  <si>
    <t>Avance cualitativo</t>
  </si>
  <si>
    <t>Talento humano</t>
  </si>
  <si>
    <t xml:space="preserve">Estrategia para fomentar la participación de grupos étnicos en las convocatorias para la vinculación laboral </t>
  </si>
  <si>
    <t>Una estrategia para fomentar la participación de grupos étnicos en las convocatorias para la vinculación laboral</t>
  </si>
  <si>
    <t>Estrategia elaborada</t>
  </si>
  <si>
    <t>Estrategia  para fomentar la participación de grupos étnicos en las convocatorias para la vinculación laboral</t>
  </si>
  <si>
    <t>numérica</t>
  </si>
  <si>
    <t>Elaborar una estrategia con base en información de las diferentes comunidades étnicas presentes en el Distrito.</t>
  </si>
  <si>
    <t>Gestión del talento humano</t>
  </si>
  <si>
    <t>Subdirección de Gestión y Desarrollo del Talento Humano</t>
  </si>
  <si>
    <t>Informe de resultados de análisis de información para la elaboración de la estrategia</t>
  </si>
  <si>
    <t xml:space="preserve">Propuesta de estrategia  </t>
  </si>
  <si>
    <t>Estrategia elaborada.</t>
  </si>
  <si>
    <t>Informe que contenga el análisis de causalidad de retiro de los funcionarios de la entidad.</t>
  </si>
  <si>
    <t>Un informe con el análisis de causalidad de retiro</t>
  </si>
  <si>
    <t>Informe con el análisis de causalidad de retiro de los servidores elaborado</t>
  </si>
  <si>
    <t>Informe de razones de retiro de los servidores</t>
  </si>
  <si>
    <t>Numérica</t>
  </si>
  <si>
    <t>Crear base de datos con cifras y motivos de retiro de funcionarios y elaborar el  informe con base en los datos obtenidos.</t>
  </si>
  <si>
    <t>Base de datos con cifras y motivos de retiro</t>
  </si>
  <si>
    <t>informe preliminar de causalidad de retiro</t>
  </si>
  <si>
    <t>Informe final de causalidad de retiro</t>
  </si>
  <si>
    <t xml:space="preserve">Caracterización sociodemográfica de los funcionarios y contratistas de la SDIS. </t>
  </si>
  <si>
    <t>Caracterizar el 100%  de los funcionarios y contratistas</t>
  </si>
  <si>
    <t>Porcentaje de funcionarios y contratistas caracterizados.</t>
  </si>
  <si>
    <t>Número de funcionarios y contratistas caracterizados/ Número total de funcionarios y contratistas * 100</t>
  </si>
  <si>
    <t>Porcentual</t>
  </si>
  <si>
    <t>Implementar encuesta sociodemográfica a  funcionarios y contratistas de la SDIS, hacer el análisis respectivo para obtener la caracterización.</t>
  </si>
  <si>
    <t>Tabulación de encuestas aplicadas en el periodo.</t>
  </si>
  <si>
    <t>Tabulación de encuestas aplicadas en el periodo
Caracterización sociodemográfica de funcionarios y contratistas.</t>
  </si>
  <si>
    <t>Integridad</t>
  </si>
  <si>
    <t>Plan de trabajo de integridad elaborado y ejecutado</t>
  </si>
  <si>
    <t>Porcentaje de avance en la ejecución dela actividades programadas en el periodo</t>
  </si>
  <si>
    <t>(Número de actividades ejecutadas en el periodo / Número de actividades programadas para el periodo)* 100
Observación: para el seguimiento la meta del indicador se considera constante</t>
  </si>
  <si>
    <t>Elaborar el plan de trabajo de integridad y realizar el seguimiento</t>
  </si>
  <si>
    <t>Matriz plan de trabajo de integridad con seguimiento</t>
  </si>
  <si>
    <t>Matriz plan de trabajo de integridad consolidada con la información de la vigencia</t>
  </si>
  <si>
    <t>Planeación Institucional</t>
  </si>
  <si>
    <t>Procedimiento Formulación y seguimiento del Plan estratégico oficializado</t>
  </si>
  <si>
    <t>Un procedimiento de Formulación y seguimiento del Plan estratégico oficializado</t>
  </si>
  <si>
    <t>Procedimiento oficializado</t>
  </si>
  <si>
    <t>Planeación estratégica</t>
  </si>
  <si>
    <t>Dirección de Análisis y Diseño Estratégico / Subdirección de Diseño, Evaluación y Sistematización</t>
  </si>
  <si>
    <t xml:space="preserve">Documento preliminar  </t>
  </si>
  <si>
    <t xml:space="preserve">Diagnóstico del estado de la participación ciudadana institucional </t>
  </si>
  <si>
    <t xml:space="preserve">Un diagnóstico del estado de la participación ciudadana de la SDIS </t>
  </si>
  <si>
    <t xml:space="preserve">Diagnóstico del estado de la participación ciudadana de la SDIS elaborado </t>
  </si>
  <si>
    <t>Diagnóstico del estado de la participación ciudadana</t>
  </si>
  <si>
    <t>Numérico</t>
  </si>
  <si>
    <t xml:space="preserve">Elaborar el diagnóstico del estado de la participación ciudadana institucional </t>
  </si>
  <si>
    <t>Subdirección de Diseño, Evaluación y Sistematización</t>
  </si>
  <si>
    <t>Documentos preliminares</t>
  </si>
  <si>
    <t xml:space="preserve">Documento final </t>
  </si>
  <si>
    <t xml:space="preserve">Un ejercicio de socialización de los resultados obtenidos a través del documento diagnóstico </t>
  </si>
  <si>
    <t>Socialización del diagnóstico del estado de la participación ciudadana realizado</t>
  </si>
  <si>
    <t>Número de ejercicios de socialización del diagnóstico del estado de la participación ciudadana</t>
  </si>
  <si>
    <t>Socializar los resultados del diagnóstico del estado de la participación ciudadana</t>
  </si>
  <si>
    <t xml:space="preserve">Presentación de la socialización 
Listado de asistencia o correos electrónicos de envío </t>
  </si>
  <si>
    <t>Estrategia de partición ciudadana</t>
  </si>
  <si>
    <t>Una estrategia de participación ciudadana elaborada</t>
  </si>
  <si>
    <t>Estrategia de participación ciudadana elaborada</t>
  </si>
  <si>
    <t>Número de estrategias de participación elaborada</t>
  </si>
  <si>
    <t>Elaborar una estrategia concertada de participación ciudadana para la Secretaría Distrital de Integración Social</t>
  </si>
  <si>
    <t>Borrador del documento de estrategia</t>
  </si>
  <si>
    <t>Documento final de la estrategia</t>
  </si>
  <si>
    <t>Seguimiento a la implementación de la estrategia de participación Ciudadana</t>
  </si>
  <si>
    <t>Dos seguimientos a la implementación de la estrategia de participación ciudadana</t>
  </si>
  <si>
    <t xml:space="preserve">Seguimientos a la implementación de la estrategia de participación realizados </t>
  </si>
  <si>
    <t>Número de seguimientos realizados a la implementación de la estrategia</t>
  </si>
  <si>
    <t>Realizar seguimiento a la implementación de la estrategia de participación ciudadana</t>
  </si>
  <si>
    <t>Documentos de seguimiento a la implementación de la estrategia como: 
- Listados de asistencia de reuniones de seguimiento
- Correos electrónicos de seguimiento.
- Reportes de seguimiento</t>
  </si>
  <si>
    <t>Documentos de seguimiento a la implementación de la estrategia como: 
- Listados de asistencia de reuniones de seguimiento
- Correos electrónicos de seguimiento.
- Reportes de seguimiento
- Consolidado resultados seguimiento</t>
  </si>
  <si>
    <t>Informe de Encuesta de Satisfacción de los servicios elaborado.</t>
  </si>
  <si>
    <t>Número de Informes elaborados</t>
  </si>
  <si>
    <t>Atención a la Ciudadanía</t>
  </si>
  <si>
    <t>Subsecretaria de Despacho</t>
  </si>
  <si>
    <t>Actas de mesas de concertación sobre aspectos técnicos de la encuesta.</t>
  </si>
  <si>
    <t>Estudios previos de la contratación</t>
  </si>
  <si>
    <t>Estrategia de racionalización de trámites y otros procedimientos administrativos formulada y socializada</t>
  </si>
  <si>
    <t>Una estrategia de racionalización de trámites y otros procedimientos administrativos para la Secretaría Distrital de Integración Social formulada y socializada</t>
  </si>
  <si>
    <t>Estrategia de racionalización de trámites y otros procedimientos administrativos formulada y socializada al interior de la Secretaría Distrital de Integración Social</t>
  </si>
  <si>
    <t>Elaboración del documento de estrategia de racionalización de trámites y socialización del documento</t>
  </si>
  <si>
    <t>Dirección de Análisis y Diseño Estratégico</t>
  </si>
  <si>
    <t>Borradores elaborados
Listados de asistencia de las reuniones de construcción de la estrategia</t>
  </si>
  <si>
    <t>Documento con la estrategia de racionalización de trámites
Listados de asistencia de las reuniones de construcción de la estrategia
Soportes de socialización de la estrategia</t>
  </si>
  <si>
    <t>Seguimiento a la implementación estrategia de racionalización de trámites y otros procedimientos administrativos</t>
  </si>
  <si>
    <t>Un seguimiento a la implementación de estrategia de racionalización de trámites y otros procedimientos administrativos</t>
  </si>
  <si>
    <t>Seguimientos a la implementación de la estrategia de racionalización de trámites y otros procedimientos administrativos</t>
  </si>
  <si>
    <t>Realizar seguimiento a la implementación de la estrategia de racionalización de trámites y otros procedimientos administrativos</t>
  </si>
  <si>
    <t>Informe de resultados de la evaluación de la gestión del riesgo</t>
  </si>
  <si>
    <t>Dos (2) seguimientos de la evaluación de la gestión del riesgo</t>
  </si>
  <si>
    <t>Seguimiento a la evaluación de la gestión del riesgo realizados</t>
  </si>
  <si>
    <t>(Número de seguimientos de la evaluación de la gestión del riesgo realizados / Número de seguimientos de la evaluación de la gestión del riesgo programados)*100</t>
  </si>
  <si>
    <t>Gestión del sistema integrado</t>
  </si>
  <si>
    <t>No aplica</t>
  </si>
  <si>
    <t>Informe preliminar de resultados de la evaluación de la gestión del riesgo</t>
  </si>
  <si>
    <t>Componente ambiental</t>
  </si>
  <si>
    <t>Matriz de Intervención</t>
  </si>
  <si>
    <t>Realizar intervención ambiental al 100% de las unidades operativas activas de la SDIS al inicio de la vigencia</t>
  </si>
  <si>
    <t>Intervenciones ambientales a las unidades operativas activas de la SDIS realizadas</t>
  </si>
  <si>
    <t>(Número de intervenciones ambientales realizadas y aprobadas / Número de intervenciones ambientales programadas) * 100</t>
  </si>
  <si>
    <t>Realizar las intervenciones ambientales.</t>
  </si>
  <si>
    <t xml:space="preserve">Gestión ambiental y documental </t>
  </si>
  <si>
    <t>Dirección de Gestión Corporativa</t>
  </si>
  <si>
    <t>Matriz de intervención
Lista de asistencia de intervención</t>
  </si>
  <si>
    <t>Subdirección Administrativa y Financiera</t>
  </si>
  <si>
    <t>Autodiagnósticos de las políticas de gestión y desempeño diligenciados con información actualizada a 2019</t>
  </si>
  <si>
    <t>100% de los autodiagnósticos de las políticas de gestión y desempeños establecidos por la Función Pública</t>
  </si>
  <si>
    <t>Autodiagnósticos de MIPG actualizados</t>
  </si>
  <si>
    <t>(Número de autodiagnósticos diligenciados con información actualizada a 2019/Número de autodiagnósticos establecidos por la Función Pública)*100</t>
  </si>
  <si>
    <t>Porcentaje</t>
  </si>
  <si>
    <t>Coordinar la elaboración de los autodiagnósticos de las políticas de gestión y desempeño conforme a las directrices de la Función Pública</t>
  </si>
  <si>
    <t xml:space="preserve">Acta de reunión y planilla de asistencia </t>
  </si>
  <si>
    <t>Autodiagnóstico de las políticas de gestión y desempeño</t>
  </si>
  <si>
    <t>Diligenciar el(los) autodiagnóstico(s) conforme a las políticas de gestión y desempeño aplicables a cada proceso</t>
  </si>
  <si>
    <t>Todos los procesos</t>
  </si>
  <si>
    <t>a) Cuadro de Clasificación Documental (CCD)
b) La Tabla de Retención Documental (TRD)
c) Sistema Integrado de Conservación (SIC)
d) Tablas de Control de Acceso (TCA)
e) Inventario Documental de Dependencias</t>
  </si>
  <si>
    <t>Elaborar y/o actualizar 5  instrumentos archivísticos de los objetivos del plan establecido a corto, mediano y largo plazo para desarrollar en el PINAR.</t>
  </si>
  <si>
    <t>Instrumentos archivísticos elaborados y/o actualizados</t>
  </si>
  <si>
    <t xml:space="preserve">(Número de instrumentos archivísticos elaborados y/o actualizados / Número de instrumentos archivísticos programados) *100 </t>
  </si>
  <si>
    <t>Recolectar datos e información para la elaboración o actualización de los instrumentos archivísticos a través del uso de formatos, los cuales los encontramos en el SIG y/o los sugeridos por el Archivo General de la Nación y la Dirección Distrital de Archivo de Bogotá</t>
  </si>
  <si>
    <t>Gestión ambiental y documental</t>
  </si>
  <si>
    <t>Actas Comité Interno de Archivo (o quien haga sus veces) evidenciando la elaboración y/o actualización de los instrumentos archivísticos</t>
  </si>
  <si>
    <t>Actas Comité Interno de Archivo  (o quien haga sus veces) evidenciando la elaboración y/o actualización de los instrumentos archivísticos</t>
  </si>
  <si>
    <t>Informes de seguimiento, control y evaluación de cada visita realizada a las dependencias</t>
  </si>
  <si>
    <t xml:space="preserve">Realizar 40 visitas de seguimiento, control y evaluación a las Tablas de Retención Documental de las Dependencias del Nivel Central (24) y las Subdirecciones Locales (16). </t>
  </si>
  <si>
    <t>Visitas de seguimiento realizadas</t>
  </si>
  <si>
    <t>(Número de visitas de seguimiento realizadas / Número de visitas de seguimiento programadas ) * 100</t>
  </si>
  <si>
    <t>Realizar visitas en las dependencias de la entidad, para realizar seguimiento, control y evaluación a la aplicación de las Tablas de Retención Documental en los archivos de gestión</t>
  </si>
  <si>
    <t xml:space="preserve">Informes de seguimiento, control y evaluación </t>
  </si>
  <si>
    <t>Informe de socialización y capacitación de manejo de los Documentos Electrónicos</t>
  </si>
  <si>
    <t>Dos mesas operativas  donde se capacite en el manejo de documentos electrónicos.</t>
  </si>
  <si>
    <t>Mesas operativas realizadas</t>
  </si>
  <si>
    <t>(Número de mesas operativas realizadas / Número de mesas operativas programadas) * 100</t>
  </si>
  <si>
    <t>Realizar mesas operativas, una en el nivel central y una en localidades, donde se socialice y capacite sobre el manejo de los documentos electrónicos.</t>
  </si>
  <si>
    <t>Acta de mesa operativa, planilla de asistencia y presentación de la capacitación del manejo de documento electrónico</t>
  </si>
  <si>
    <t>Acta de mesa operativa, planilla de asistencia y presentación de la capacitación del manejo de documento electrónico
Informe de socialización y capacitación de manejo de los Documentos Electrónicos</t>
  </si>
  <si>
    <t>Informe de avance en el inventario documental de Fondo Documental Acumulado, que permita identificar los temas para la Tabla de Valoración Documental TVD</t>
  </si>
  <si>
    <t>Un informe de avance en el Inventario documental de Fondo Documental Acumulado</t>
  </si>
  <si>
    <t>Informe de avance en el Inventario documental de Fondo Documental Acumulado elaborado</t>
  </si>
  <si>
    <t>Informe de avance en el Inventario documental de Fondo Documental Acumulado</t>
  </si>
  <si>
    <t>Realizar levantamiento de inventario documental del Fondo Acumulado y elaborar el informe</t>
  </si>
  <si>
    <t xml:space="preserve">Formato de Inventario diligenciado </t>
  </si>
  <si>
    <t>Informe de  avance en el Inventario documental de Fondo Documental Acumulado</t>
  </si>
  <si>
    <t>Link de transparencia con información sobre grupos étnicos en el territorio</t>
  </si>
  <si>
    <t>Crear un Ítem en el link de transparencia con información publicada sobre grupos étnicos</t>
  </si>
  <si>
    <t>Ítem en el link de transparencia con información sobre grupos étnicos publicada</t>
  </si>
  <si>
    <t>Ítem creado en el link de transparencia con información sobre grupos étnicos en el territorio</t>
  </si>
  <si>
    <t xml:space="preserve">Coordinar con la Oficina Asesora de Comunicaciones para la creación del Ítem sobre grupos étnicos en el link de transparencia
</t>
  </si>
  <si>
    <t>Ítem para información de grupos étnicos en el link de transparencia</t>
  </si>
  <si>
    <t>Actas de mesas de trabajo sobre información de etnias en el territorio</t>
  </si>
  <si>
    <t>Información publicada en el ítem del link de transparencia sobre grupos étnicos en el territorio</t>
  </si>
  <si>
    <t>Coordinar con la Dirección Poblacional la información a ser publicada en el ítem de grupos étnicos</t>
  </si>
  <si>
    <t>Consolidar y publicar la información sobre grupos étnicos en el link de transparencia</t>
  </si>
  <si>
    <t>Todas las dimensiones</t>
  </si>
  <si>
    <t>Todas las políticas</t>
  </si>
  <si>
    <t>Resolución del Comité Institucional de Gestión y Desempeño</t>
  </si>
  <si>
    <t>Una (1) Resolución del Comité Institucional de Gestión y Desempeño adoptada</t>
  </si>
  <si>
    <t>Resolución del Comité Institucional de Gestión y Desempeño adoptada</t>
  </si>
  <si>
    <t xml:space="preserve">1 resolución </t>
  </si>
  <si>
    <t>Gestionar la adopción de la resolución  del Comité Institucional de Gestión y Desempeño</t>
  </si>
  <si>
    <t>Comunicaciones internas con las observaciones de las dependencias
Resolución de adopción</t>
  </si>
  <si>
    <t>Matriz de relación de las jornadas de socialización del Modelo Integrado de Planeación y Gestión</t>
  </si>
  <si>
    <t>100% de las jornadas de socialización de MIPG solicitadas</t>
  </si>
  <si>
    <t>Jornadas de socialización de MIPG realizadas</t>
  </si>
  <si>
    <t>(Número de jornadas de socialización de MIPG desarrolladas / Número de jornadas de socialización de MIPG solicitadas) * 100%</t>
  </si>
  <si>
    <t>Realizar las jornadas de socialización de MIPG solicitadas</t>
  </si>
  <si>
    <t>Matriz de relación de las jornadas de socialización del Modelo Integrado de Planeación y Gestión
Planillas de asistencia</t>
  </si>
  <si>
    <t>Política de Administración de riesgos actualizado y oficializado</t>
  </si>
  <si>
    <t>Una Política de Administración de riesgos actualizada y oficializada</t>
  </si>
  <si>
    <t>Política de Administración de riesgos actualizada y oficializada</t>
  </si>
  <si>
    <t>Política actualizada y oficializada</t>
  </si>
  <si>
    <t>Número</t>
  </si>
  <si>
    <t>Construir la propuesta del documento y oficialización del mismo</t>
  </si>
  <si>
    <t>Seguimiento y evaluación del desempeño institucional</t>
  </si>
  <si>
    <t>Procedimiento de Administración de riesgos actualizado y oficializado</t>
  </si>
  <si>
    <t>Un Procedimiento de Administración de riesgos actualizado y oficializado</t>
  </si>
  <si>
    <t>Procedimiento actualizado y oficializado</t>
  </si>
  <si>
    <t>Informe pormenorizado del sistema de control interno con la inclusión de criterios de verificación frente a la estrategia de integridad</t>
  </si>
  <si>
    <t>Tres informes pormenorizados del sistema de control interno</t>
  </si>
  <si>
    <t>Informes pormenorizados del sistema de control interno realizados</t>
  </si>
  <si>
    <t xml:space="preserve">Número de informes </t>
  </si>
  <si>
    <t>Elaborar los informes pormenorizados del sistema de control interno que incluyan la información frente a la estrategia implementada por la entidad para promover la integridad</t>
  </si>
  <si>
    <t>Auditoria y Control</t>
  </si>
  <si>
    <t>Oficina de Control Interno</t>
  </si>
  <si>
    <t>Informe pormenorizado de Control Interno primer cuatrimestre</t>
  </si>
  <si>
    <t>Informe pormenorizado de Control Interno segundo cuatrimestre</t>
  </si>
  <si>
    <t>Informe pormenorizado de Control Interno tercer cuatrimestre</t>
  </si>
  <si>
    <t>Elaborar los informes pormenorizados del sistema de control interno que incluyan la información referente a las prácticas de reclutamiento y programas de formación y desarrollo</t>
  </si>
  <si>
    <t>Un Informe con la identificación de los lineamientos de accesibilidad y usabilidad a implementar</t>
  </si>
  <si>
    <t>Informe de lineamientos de accesibilidad y  usabilidad  definidos a implementar, elaborado</t>
  </si>
  <si>
    <t>Identificar los lineamientos de accesibilidad y usabilidad para implementar en el portal web de la Secretaría, según los siguientes lineamientos: Guía Interactiva de la Norma Técnica de Accesibilidad 5854 y la Guía de Usabilidad http://estrategia.gobiernoenlinea.gov.co/623/articles-8237_guia_usabilidad.pdf</t>
  </si>
  <si>
    <t>Tecnologías de la Información</t>
  </si>
  <si>
    <t>Subdirección de Investigación e Información</t>
  </si>
  <si>
    <t>Informe con la identificación de los lineamientos de accesibilidad y usabilidad a implementar</t>
  </si>
  <si>
    <t>-</t>
  </si>
  <si>
    <t xml:space="preserve">Informe de la implementación de los lineamientos de accesibilidad y usabilidad </t>
  </si>
  <si>
    <t>Un Informe de la implementación de los lineamientos de accesibilidad y usabilidad</t>
  </si>
  <si>
    <t>Informe de implementación lineamientos de accesibilidad y  usabilidad, elaborado.</t>
  </si>
  <si>
    <t>Implementar los lineamientos de accesibilidad y usabilidad en el portal web de la Secretaría</t>
  </si>
  <si>
    <t xml:space="preserve">Informe preliminar de la implementación de los lineamientos de accesibilidad y usabilidad </t>
  </si>
  <si>
    <t xml:space="preserve">Informe de avance de la implementación de los lineamientos de accesibilidad y usabilidad </t>
  </si>
  <si>
    <t xml:space="preserve">Informe final de la implementación de los lineamientos de accesibilidad y usabilidad </t>
  </si>
  <si>
    <t xml:space="preserve">Jornadas de validación de usabilidad realizadas </t>
  </si>
  <si>
    <t>Conjuntos de datos actualizados: índice de información clasificada y reservada, los registros de activos de información, y conteo de personas únicas atendidas para las vigencia 2018 y 2019.</t>
  </si>
  <si>
    <t>Cuatro Conjuntos de Datos Abiertos Actualizados</t>
  </si>
  <si>
    <t xml:space="preserve">Conjuntos de datos actualizados y publicados </t>
  </si>
  <si>
    <t>Actualizar en el portal de datos abiertos la información clasificada y reservada, los registros de activos de información, el conteo de personas únicas atendidas para las vigencia 2018 y 2019.</t>
  </si>
  <si>
    <t>Actualización parcial de datos abiertos: índice de información clasificada y reservada, los registros de activos de información, y conteo de personas únicas atendidas para las vigencia 2018 y 2019.</t>
  </si>
  <si>
    <t>Seguimiento al uso de los  datos abiertos publicados</t>
  </si>
  <si>
    <t>Dos seguimientos realizados</t>
  </si>
  <si>
    <t>Seguimiento al uso de los datos abiertos publicados, realizados</t>
  </si>
  <si>
    <t>Realizar seguimiento al uso de datos, verificando el número de descargas y visitas a los  conjuntos de datos publicados en el portal de</t>
  </si>
  <si>
    <t>Informe de seguimiento al uso de los  datos abiertos publicados</t>
  </si>
  <si>
    <t>Informe final de seguimiento al uso de los  datos abiertos publicados</t>
  </si>
  <si>
    <t>Un Ejercicio de gobierno abierto o innovación abierta realizado</t>
  </si>
  <si>
    <t xml:space="preserve">Ejercicio de gobierno abierto o innovación abierta realizados </t>
  </si>
  <si>
    <t xml:space="preserve">PETIC Actualizado </t>
  </si>
  <si>
    <t>PETIC actualizado</t>
  </si>
  <si>
    <t xml:space="preserve">Seguimiento al cumplimiento de la Estrategia de TI definida en el PETIC Actualizado </t>
  </si>
  <si>
    <t>Seguimiento trimestral al PETIC Actualizado</t>
  </si>
  <si>
    <t>Seguimiento al PETIC, realizado</t>
  </si>
  <si>
    <t xml:space="preserve">Informe de seguimiento al cumplimiento de la Estrategia de TI definida en el PETIC Actualizado </t>
  </si>
  <si>
    <t>Informe de Proyección de la capacidad de los servicios tecnológicos.</t>
  </si>
  <si>
    <t>Informe del Plan de capacidad de los servicios tecnológicos</t>
  </si>
  <si>
    <t>Informe del Plan de capacidad de los servicios tecnológicos. Elaborado</t>
  </si>
  <si>
    <t>Realizar el informe del avance del plan de capacidad de los servicios tecnológicos de la entidad</t>
  </si>
  <si>
    <t>Informe preliminar  de Proyección de la capacidad de los servicios tecnológicos.</t>
  </si>
  <si>
    <t>Informe parcial de Proyección de la capacidad de los servicios tecnológicos.</t>
  </si>
  <si>
    <t>Informe final de Proyección de la capacidad de los servicios tecnológicos.</t>
  </si>
  <si>
    <t>Catálogo de Servicios de TI actualizado</t>
  </si>
  <si>
    <t>Un Catálogo de Servicios de TI actualizado</t>
  </si>
  <si>
    <t>Catálogo de servicios de TI actualizado</t>
  </si>
  <si>
    <t>Gestión de soporte y mantenimiento tecnológico</t>
  </si>
  <si>
    <t>Catálogo parcial de Servicios de TI actualizado</t>
  </si>
  <si>
    <t xml:space="preserve">Ejercicio de Arquitectura Empresarial </t>
  </si>
  <si>
    <t>Un ejercicio de Arquitectura empresarial realizado</t>
  </si>
  <si>
    <t>Ejercicio de Arquitectura Empresarial realizado</t>
  </si>
  <si>
    <t xml:space="preserve">Informe preliminar del Ejercicio de Arquitectura Empresarial </t>
  </si>
  <si>
    <t xml:space="preserve">Informe de avance del Ejercicio de Arquitectura Empresarial </t>
  </si>
  <si>
    <t xml:space="preserve">Informe final del Ejercicio de Arquitectura Empresarial </t>
  </si>
  <si>
    <t>Informe de implementación de lineamientos de gestión y planeación de los componentes de información de la entidad</t>
  </si>
  <si>
    <t>Un Informe de implementación de lineamientos de gestión y planeación de los componentes de información de la entidad</t>
  </si>
  <si>
    <t>Informe de implementación de lineamientos de gestión y planeación de los componentes de información de la entidad, elaborado</t>
  </si>
  <si>
    <t>Informe preliminar de implementación de lineamientos de gestión y planeación de los componentes de información de la entidad</t>
  </si>
  <si>
    <t>Informe de avance de la  implementación de lineamientos de gestión y planeación de los componentes de información de la entidad</t>
  </si>
  <si>
    <t>Informe final de implementación de lineamientos de gestión y planeación de los componentes de información de la entidad</t>
  </si>
  <si>
    <t>Informe de avance del Catalogó de componentes de información, documentado de acuerdo con el Marco de Referencia de Arquitectura empresarial de información del Estado colombiano</t>
  </si>
  <si>
    <t>Un Informe de avance del Catálogo de componentes de información</t>
  </si>
  <si>
    <t>Informe de avance Catálogo de componentes de información elaborado</t>
  </si>
  <si>
    <t>Informe preliminar   del Catalogó de componentes de información, documentado de acuerdo con el Marco de Referencia de Arquitectura empresarial de información del Estado colombiano</t>
  </si>
  <si>
    <t>Informe parcial del avance del Catalogó de componentes de información, documentado de acuerdo con el Marco de Referencia de Arquitectura empresarial de información del Estado colombiano</t>
  </si>
  <si>
    <t>Informe final del avance del Catalogó de componentes de información, documentado de acuerdo con el Marco de Referencia de Arquitectura empresarial de información del Estado colombiano</t>
  </si>
  <si>
    <t>Programa y/o estrategia de calidad de los componentes de información institucional</t>
  </si>
  <si>
    <t>Un Programa y/o estrategia de calidad de los componentes de información institucional</t>
  </si>
  <si>
    <t>Programa y/o estrategia de calidad de los componentes de información institucional, elaborado.</t>
  </si>
  <si>
    <t>Avance parcial del programa y/o estrategia de calidad de los componentes de información institucional</t>
  </si>
  <si>
    <t xml:space="preserve">Informe de Avance de implementación del marco de  Interoperabilidad </t>
  </si>
  <si>
    <t>Un de implementación del marco de interoperabilidad nivel 1</t>
  </si>
  <si>
    <t>Informe de implementación del marco de interoperabilidad nivel 1, elaborado.</t>
  </si>
  <si>
    <t xml:space="preserve">Informe preliminar  de Avance de implementación del marco de  Interoperabilidad </t>
  </si>
  <si>
    <t xml:space="preserve">Informe parcial de Avance de implementación del marco de  Interoperabilidad </t>
  </si>
  <si>
    <t xml:space="preserve">Informe final de Avance de implementación del marco de  Interoperabilidad </t>
  </si>
  <si>
    <t>Informe de implementación  en los sistemas de información la guía de estilo y las especificaciones técnicas de usabilidad definidas por la Entidad y el Ministerio de TIC</t>
  </si>
  <si>
    <t>Un Informe de implementación  en los sistemas de información la guía de estilo y las especificaciones técnicas de usabilidad definidas por la Entidad y el Ministerio de TIC</t>
  </si>
  <si>
    <t>Informe de Implementación de Guía de estilo en los sistemas de información, elaborado.</t>
  </si>
  <si>
    <t xml:space="preserve">Definir el alcance e implementar en los sistemas de información la guía de estilo y las especificaciones técnicas de usabilidad definidas por la Entidad y el Ministerio de TIC. Pueden ser:
a. Sistemas de información misionales
b. Sistemas de información de soporte
c. Sistemas de información estratégicos 
d. Portales digitales
</t>
  </si>
  <si>
    <t>Informe preliminar de implementación  en los sistemas de información la guía de estilo y las especificaciones técnicas de usabilidad definidas por la Entidad y el Ministerio de TIC</t>
  </si>
  <si>
    <t>Informe parcial de implementación  en los sistemas de información la guía de estilo y las especificaciones técnicas de usabilidad definidas por la Entidad y el Ministerio de TIC</t>
  </si>
  <si>
    <t>Informe final de implementación  en los sistemas de información la guía de estilo y las especificaciones técnicas de usabilidad definidas por la Entidad y el Ministerio de TIC</t>
  </si>
  <si>
    <t xml:space="preserve">Directorio detallado y actualizado de Sistemas de Información </t>
  </si>
  <si>
    <t xml:space="preserve">Un Directorio detallado y actualizado de Sistemas de Información </t>
  </si>
  <si>
    <t>Directorio de sistemas de información actualizado</t>
  </si>
  <si>
    <t xml:space="preserve">Directorio parcial detallado y actualizado de Sistemas de Información </t>
  </si>
  <si>
    <t>Informe de implementación de mecanismos para asegurar la trazabilidad sobre las transacciones realizadas en los sistemas de información:</t>
  </si>
  <si>
    <t>Un Informe de implementación de mecanismos para asegurar la trazabilidad sobre las transacciones realizadas en los sistemas de información:</t>
  </si>
  <si>
    <t>Informe de implementación de mecanismos para asegurar la trazabilidad sobre las transacciones realizadas en los sistemas de información, elaborado</t>
  </si>
  <si>
    <t>Definir e implementar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Según la guía G.SIS.02 Guía Técnica de Sistemas de Información - Trazabilidad del Marco de Referencia de Arquitectura</t>
  </si>
  <si>
    <t>Informe preliminar de implementación de mecanismos para asegurar la trazabilidad sobre las transacciones realizadas en los sistemas de información:</t>
  </si>
  <si>
    <t>Informe de actualización de la arquitectura de servicios tecnológicos (arquitectura de infraestructura tecnológica)</t>
  </si>
  <si>
    <t>Un Informe de actualización de la arquitectura de servicios tecnológicos (arquitectura de infraestructura tecnológica)</t>
  </si>
  <si>
    <t>Informe de actualización de la arquitectura de servicios tecnológicos, elaborado</t>
  </si>
  <si>
    <t>Informe de actualización de la arquitectura de servicios tecnológicos (arquitectura de infraestructura tecnológica), según la guía G.ST.01 Guía del dominio de Servicios Tecnológicos del Marco de Referencia de Arquitectura Empresarial para la Gestión de TI</t>
  </si>
  <si>
    <t>Informe preliminar de actualización de la arquitectura de servicios tecnológicos (arquitectura de infraestructura tecnológica)</t>
  </si>
  <si>
    <t>Informe parcial de actualización de la arquitectura de servicios tecnológicos (arquitectura de infraestructura tecnológica)</t>
  </si>
  <si>
    <t>Informe de la implementación de gestión y control de la calidad y seguridad de los servicios tecnológicos</t>
  </si>
  <si>
    <t>Un Informe de la implementación de gestión y control de la calidad y seguridad de los servicios tecnológicos</t>
  </si>
  <si>
    <t>Informe de la implementación de gestión y control de la calidad y seguridad de los servicios tecnológicos elaborado</t>
  </si>
  <si>
    <t>Informe preliminar de la implementación de gestión y control de la calidad y seguridad de los servicios tecnológicos</t>
  </si>
  <si>
    <t>Informe parcial de la implementación de gestión y control de la calidad y seguridad de los servicios tecnológicos</t>
  </si>
  <si>
    <t>Informe final de la implementación de gestión y control de la calidad y seguridad de los servicios tecnológicos</t>
  </si>
  <si>
    <t>Informe de estrategia de apropiación de TI</t>
  </si>
  <si>
    <t>Un Informe de estrategia de apropiación de TI</t>
  </si>
  <si>
    <t>Informe de estrategia de apropiación de TI, elaborado</t>
  </si>
  <si>
    <t>Informe preliminar  de estrategia de apropiación de TI</t>
  </si>
  <si>
    <t>Informe de avance de estrategia de apropiación de TI</t>
  </si>
  <si>
    <t>Informe final de estrategia de apropiación de TI</t>
  </si>
  <si>
    <t>Plan de diagnóstico y estrategia de transición de IPv4 a IPv6</t>
  </si>
  <si>
    <t>Un Plan de diagnóstico y estrategia de transición de IPvCuatro a IPv6</t>
  </si>
  <si>
    <t>Plan de diagnóstico y estrategia de transición de IPv4 a IPv6, elaborado</t>
  </si>
  <si>
    <t>Definir el Plan de diagnóstico y estrategia de transición de IPv4 a IPv6</t>
  </si>
  <si>
    <t>Preliminar Plan de diagnóstico y estrategia de transición de IPv4 a IPv6</t>
  </si>
  <si>
    <t>Plan de diagnóstico y estrategia de transición de IPv4 a IPv6 Parcial</t>
  </si>
  <si>
    <t>Inventario de Activos de Información actualizado</t>
  </si>
  <si>
    <t>Un Inventario de Activos de Información actualizado</t>
  </si>
  <si>
    <t>Un Inventario de Activos de Información, actualizado.</t>
  </si>
  <si>
    <t>Inventario de Activos de Información parcial</t>
  </si>
  <si>
    <t>Plan de seguridad de la información</t>
  </si>
  <si>
    <t>Un Plan de seguridad de la información</t>
  </si>
  <si>
    <t>Plan de seguridad de la información, elaborado.</t>
  </si>
  <si>
    <t>Plan de seguridad de la información.</t>
  </si>
  <si>
    <t>Informe de seguimiento al Plan de Seguridad y privacidad de la Información</t>
  </si>
  <si>
    <t>Un Informe de seguimiento al Plan de Seguridad y privacidad de la Información</t>
  </si>
  <si>
    <t>Informe de seguimiento al Plan de Seguridad y privacidad de la Información, realizado</t>
  </si>
  <si>
    <t>Realizar seguimiento al Plan de Seguridad y privacidad de la Información</t>
  </si>
  <si>
    <t>Plan de tratamiento de riesgos de seguridad de la información</t>
  </si>
  <si>
    <t>Un Plan de tratamiento de riesgos de seguridad de la información</t>
  </si>
  <si>
    <t>Plan de tratamiento de riesgos de seguridad de la información, elaborado.</t>
  </si>
  <si>
    <t>Informe de seguimiento al Plan de tratamiento de riesgos de Seguridad y privacidad de la Información</t>
  </si>
  <si>
    <t>Informe de seguimiento al Plan de tratamiento de riesgos de Seguridad y privacidad de la Información, realizado</t>
  </si>
  <si>
    <t xml:space="preserve">Informe de Procedimientos de Seguridad y Privacidad de la Información </t>
  </si>
  <si>
    <t>Informe de Procedimientos de seguridad de la información, elaborado.</t>
  </si>
  <si>
    <t>Plan de comunicación, sensibilización y capacitación de seguridad de la información</t>
  </si>
  <si>
    <t>Un Plan de comunicación, sensibilización y capacitación de seguridad de la información</t>
  </si>
  <si>
    <t>Plan de comunicación, sensibilización y capacitación de seguridad de la información, elaborado</t>
  </si>
  <si>
    <t>Guía para la gestión del conocimiento en la entidad oficializada</t>
  </si>
  <si>
    <t>Una Guía oficializada para la gestión del conocimiento en la entidad</t>
  </si>
  <si>
    <t xml:space="preserve">Guía para la gestión del conocimiento </t>
  </si>
  <si>
    <t>Recolectar información sobre la gestión del conocimiento, elaborar la guía y oficializarla</t>
  </si>
  <si>
    <t>Gestión del conocimiento</t>
  </si>
  <si>
    <t>Planillas de asistencia
Actas de reunión</t>
  </si>
  <si>
    <t>Documento preliminar</t>
  </si>
  <si>
    <t>1) Formular la propuesta del procedimiento que incluya lo relativo a: los resultados de la evaluación de la gestión de riesgos, los resultados de la evaluación financiera, la medición del desempeño en periodos anteriores, la medición de la satisfacción de los grupos de valor, los criterios establecidos en el FURAG, para la toma de decisiones en la planeación.
2) Oficializar el procedimiento</t>
  </si>
  <si>
    <t>1) Realizar seguimientos de la evaluación de la gestión del riesgo.
2)Entregar al Comité Institucional de Gestión y Desempeño el "Informe de resultados de la evaluación de la gestión del riesgo"</t>
  </si>
  <si>
    <t>1) Contratación para la elaboración de la encuesta de satisfacción.
2) Elaboración del informe de la encuesta de satisfacción aplicada.</t>
  </si>
  <si>
    <t>1) Definir el ejercicio de usabilidad a realizar.
2) Definir grupos de usuarios a convocar.
3) Realizar convocatoria.
4) Ejecutar sesión con usuarios.
5) Realizar informe de resultados del ejercicio.</t>
  </si>
  <si>
    <t>1) Definición de indicadores de seguimiento y evaluación del PETI según la Guía de Indicadores del dominio de Estrategia del  Marco de Referencia de Arquitectura Empresarial para la Gestión de TI del Estado
2) Medición de indicadores del PETI
3) Formulación de acciones de mejora a partir de la medición de indicadores de seguimiento y evaluación del PETI</t>
  </si>
  <si>
    <t xml:space="preserve">1) Actualizar el catálogo de Servicios de TI de acuerdo a los lineamientos  la  guía G.ES.04 Guía para la definición del portafolio de servicios de TI del Marco de Referencia de Arquitectura Empresarial para la Gestión de TI.
2) Divulgar el catálogo de servicios de TI. 
</t>
  </si>
  <si>
    <t>1) Definir el ejercicio de arquitectura empresarial a realizar según lo establecido en: G.GEN.03. Guía General de un Proceso de AE del Marco de Referencia de Arquitectura Empresarial para la Gestión de TI del Estado Colombiano
2) Ejecutar el ejercicio de arquitectura empresarial.
3) Realizar informe de resultados del ejercicio.</t>
  </si>
  <si>
    <t>Definir alcance e Implementar los lineamientos de la G.INF.01 Guía Técnica Básica de Información del Marco de Referencia de Arquitectura Empresarial para la Gestión de TI: puede incluir:
a. Esquema de gobierno de los componentes de información
b. Metodología para el diseño de los componentes de Información
c. Esquema para el análisis y aprovechamiento de los componentes de Información.</t>
  </si>
  <si>
    <t>Definir el alcance de la documentación del catalogó de componentes de información, según la guía G.INF.07 Guía Cómo construir el catálogo de Componentes de Información del Marco de Referencia de Arquitectura Empresarial para la Gestión de TI, puede incluir:
a. El Catálogo o directorio de datos (abiertos y georreferenciados)
b. El Catálogo de Información
c. El Catálogo de Servicios de información
d. El Catálogo de Flujos de información</t>
  </si>
  <si>
    <t>Definir el alcance e implementar mecanismos para la gestión de la calidad  de los   Componentes de Información. Este mecanismo debe incluir etapas de aseguramiento, control e inspección, medición de indicadores de calidad, actividades preventivas, correctivas y de mejoramiento continuo de la calidad de los componentes de información. Las actividades pueden ser: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</si>
  <si>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Definir el alcance y documentar el directorio detallado de sistemas de información de acuerdo a los lineamientos del Dominio de Servicios de Información del Modelo de Arquitectura de TI Colombia del MINTIC, puede incluir:
a. Catálogo de sistemas de información 
b. Diagramas de interacción e interoperabilidad de sus sistemas de información.
c. Arquitecturas de solución de sus sistemas de información.</t>
  </si>
  <si>
    <t>Según los lineamientos de G.ST.01 Guía del dominio de Servicios Tecnológicos del Marco de Referencia de Arquitectura Empresarial para la Gestión de TI: 
1) Definir e implementar controles de calidad para los servicios tecnológicos.
2) Definir e implementar controles de seguridad para los servicios tecnológicos
3) Definir e implementar indicadores para el seguimiento  de la efectividad de los controles de  calidad de los servicios tecnológicos.
4) Definir e implementar indicadores para el seguimiento de la efectividad de los controles de seguridad de los servicios tecnológicos.</t>
  </si>
  <si>
    <t>Definir la estrategia de apropiación de TI en la entidad, según la guía G.UA.01 Guía del dominio de Uso y Apropiación del Marco de Referencia de Arquitectura Empresarial para la Gestión de TI, con los siguientes componentes: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</si>
  <si>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t xml:space="preserve">Realizar el inventario de activos de información según  la Guía No 5 - Gestión De Activos,  disponible en el siguiente enlace: https://www.mintic.gov.co/gestionti/615/articles-5482_G5_Gestion_Clasificacion.pdf 
</t>
  </si>
  <si>
    <t>Definir el Plan de seguridad de la información</t>
  </si>
  <si>
    <t>Definir el Plan de Tratamiento de Riesgos de Seguridad de la Información según la guía del MINTIC  la Guía No 8 - Controles de Seguridad</t>
  </si>
  <si>
    <t xml:space="preserve">1) Identificar y definir los procedimientos a documentar de acuerdo a los lineamientos del MINTIC para el Modelo de Seguridad y Privacidad de la Información.  Guía No 3 -Procedimientos de
Seguridad y Privacidad de la Información.
2) Documentar los procedimientos  de acuerdo a los lineamientos del MINTIC para el Modelo de Seguridad y Privacidad de la Información </t>
  </si>
  <si>
    <t>Definir el Plan de comunicación, sensibilización y capacitación que incluya la estrategia para que la seguridad de la información se convierta en cultura organizacional, al generar competencias y hábitos en todos los niveles (directivos, funcionarios, terceros) de la entidad.
Según la Guía No 14 – plan de comunicación, sensibilización y capacitación, disponible en el siguiente enlace: https://www.mintic.gov.co/gestionti/615/articles-5482_G14_Plan_comunicacion_sensibilizacion.pdf</t>
  </si>
  <si>
    <t>Control interno</t>
  </si>
  <si>
    <t>Talento Humano</t>
  </si>
  <si>
    <t>Direccionamiento Estratégico y Planeación</t>
  </si>
  <si>
    <t>Evaluación de Resultados</t>
  </si>
  <si>
    <t>Control Interno</t>
  </si>
  <si>
    <t>Gestión con Valores para Resultados</t>
  </si>
  <si>
    <t>Información y Comunicación</t>
  </si>
  <si>
    <t>Gestión del Conocimiento y la Innovación</t>
  </si>
  <si>
    <t>Participación ciudadana en la gestión pública</t>
  </si>
  <si>
    <t>Servicio al ciudadano</t>
  </si>
  <si>
    <t>Racionalización de trámites</t>
  </si>
  <si>
    <t>Políticas del Modelo Integrado de Planeación y Gestión - MIPG (o componente)</t>
  </si>
  <si>
    <t>Gobierno Digital</t>
  </si>
  <si>
    <t>Seguridad Digital</t>
  </si>
  <si>
    <t>Gestión documental</t>
  </si>
  <si>
    <t>Transparencia, acceso a la información pública y lucha contra la corrupción</t>
  </si>
  <si>
    <t>Gestión del conocimiento y la innovación</t>
  </si>
  <si>
    <t>(Número de informes elaborados/Número de informes programados)*100</t>
  </si>
  <si>
    <t>PLAN DE ADECUACIÓN Y SOSTENIBILIDAD DEL SISTEMA INTEGRADO DE GESTIÓN CON EL REFERENTE DEL MODELO INTEGRADO DE PLANEACIÓN Y GESTIÓN (MIPG)</t>
  </si>
  <si>
    <t>(Número de jornadas realizadas/Número de jornadas programadas)*100</t>
  </si>
  <si>
    <t>Informe de Encuesta de Satisfacción de los servicios aplicada.</t>
  </si>
  <si>
    <t>Un informe con los resultados de Encuesta de Satisfacción de los servicios aplicada.</t>
  </si>
  <si>
    <t>Informe preliminar de resultados de la encuesta de satisfacción aplicada</t>
  </si>
  <si>
    <t>(Número de conjuntos de datos actualizados/Número de conjuntos de datos  programados)*100</t>
  </si>
  <si>
    <t>(Número de seguimientos realizados/Número de seguimientos programados)*100</t>
  </si>
  <si>
    <t>(Número de ejercicios realizados/Número de ejercicios programados)*100</t>
  </si>
  <si>
    <t>(Número de programas elaborados/Número de programas planeados)*100</t>
  </si>
  <si>
    <t>(Número de planes elaborados/Número de planes programados)*100</t>
  </si>
  <si>
    <t xml:space="preserve">PETIC actualizado </t>
  </si>
  <si>
    <t>Jornadas de validación de usabilidad del Sitio Web con usuarios externos</t>
  </si>
  <si>
    <t>Dos Jornadas de validación de usabilidad del Sitio Web con usuarios externos</t>
  </si>
  <si>
    <t>Planeación de las Jornadas de validación de usabilidad del Sitio Web con usuarios externos</t>
  </si>
  <si>
    <t>Informe primera jornada de validación de usabilidad del Sitio Web con usuarios externos</t>
  </si>
  <si>
    <t>Informe final jornadas de validación de usabilidad del Sitio Web con usuarios externos</t>
  </si>
  <si>
    <t>Ejercicio de participación sobre los temas misionales de la entidad a través de medios electrónicos. (Gobierno Abierto o innovación abierta)</t>
  </si>
  <si>
    <t xml:space="preserve">1) Definir ejercicio a realizar.
2) Alistamiento de herramientas para la realización del ejercicio (Facebook Live u otras opciones). 
3) Divulgación del ejercicio a realizar. 
4) Realizar pruebas previas.
5) Ejecución del ejercicio. 
6) Consolidar informe de resultados del ejercicio. </t>
  </si>
  <si>
    <t>Planeación del ejercicio de participación sobre los temas misionales de la entidad a través de medios electrónicos. (Gobierno Abierto o innovación abierta)</t>
  </si>
  <si>
    <t>Informe del ejercicio de participación sobre los temas misionales de la entidad a través de medios electrónicos. (Gobierno Abierto o innovación abierta)</t>
  </si>
  <si>
    <t>Plan Estratégico de TI actualizado</t>
  </si>
  <si>
    <t>Realizar la actualización del Plan Estratégico de TI de acuerdo a la Guía G.ES.06 del Modelo de Arquitectura de TI Colombia del MINTIC</t>
  </si>
  <si>
    <t>Avance preliminar del Programa y/o estrategia de calidad de los componentes de información institucional</t>
  </si>
  <si>
    <t>(Porcentaje de actualización directorio de sistemas de información/100)*100</t>
  </si>
  <si>
    <t xml:space="preserve">Un Informe de Procedimientos de seguridad de la información  </t>
  </si>
  <si>
    <t>Informe pormenorizado del sistema de control interno con la inclusión de criterios de verificación frente a las prácticas de reclutamiento y programas de formación y desarrollo.</t>
  </si>
  <si>
    <t xml:space="preserve">Informe con la identificación de los lineamientos de accesibilidad y usabilidad a implementar </t>
  </si>
  <si>
    <t>Informe de implementación de mecanismos para asegurar la trazabilidad sobre las transacciones realizadas en los sistemas de información</t>
  </si>
  <si>
    <t>Jornadas de divulgación de la Ley de Transparencia</t>
  </si>
  <si>
    <t>31/11/2019</t>
  </si>
  <si>
    <t>Divulgar en la Entidad la ley 1712 de 2014, de transparencia y acceso a la información y el Plan Anticorrupción y de Atención al Ciudadano, con su mapa de riesgos.</t>
  </si>
  <si>
    <t>planillas de asistencia</t>
  </si>
  <si>
    <t xml:space="preserve">planillas de asistencia </t>
  </si>
  <si>
    <t>Número de jornadas de divulgación realizados</t>
  </si>
  <si>
    <t>Dimensión de Información y Comunicación</t>
  </si>
  <si>
    <t>Planillas de asistencia</t>
  </si>
  <si>
    <t>Plan aprobado en Comité Coordinador del Sistema Integrado de Gestión el día 22 de febrero de 2019</t>
  </si>
  <si>
    <t>Se atendieron  observaciones a la propuesta de resolución y se realizó la oficialización del Comité Institucional de Gestión y Desempeño mediante Resolución 355 del 26/02/2019
Evidencias:
1.Resolucion 355 del  26/02/2019
2. Correos electrónicos de observaciones a la propuesta de la resolución por parte de las dependencias.
3. Documento respuesta a observaciones de la Subsecretaría
Del total programado para la vigencia se cumplió el 100%</t>
  </si>
  <si>
    <t>Durante el periodo reportado se actualizaron los autodiagnósticos de Plan Anticorrupción y de Atención al Ciudadano y el de Gestión Estratégica del Talento Humano.
Se avanzó en la actualización del autodiagnóstico de la política de Seguimiento y evaluación del desempeño institucional.
Evidencias:
1. Autodiagnóstico PAAC
2. Autodiagnóstico Gestión estratégica del Talento Humano
3. Correos
4. Actas y planillas de asistencia
Del total programado para la vigencia se lleva un avance del 13%</t>
  </si>
  <si>
    <t>% de avance acumulado</t>
  </si>
  <si>
    <t>% de avance Vigencia</t>
  </si>
  <si>
    <t>Programado  acumulado</t>
  </si>
  <si>
    <t>Avance acumulado</t>
  </si>
  <si>
    <t>Se formuló la propuesta del procedimiento Formulación y seguimiento de la plataforma estratégica y del plan estratégico el cual fue remitido para revisión de la gestora SIG de la Dirección de Análisis y Diseño Estratégico.
Evidencia:.
Propuesta procedimiento y correos electrónicos
Del total programado para la vigencia se lleva un avance del 30%</t>
  </si>
  <si>
    <t>Ejecutar el 100% de las actividades programadas en la matriz " Plan de trabajo  de Integridad 2019".</t>
  </si>
  <si>
    <t>Se adelantó la consolidación de las acciones de participación ciudadana que adelanta la Entidad en todas sus dependencia, en febrero de 2019.
Esta tarea cumple con el 40% de toda la actividad y de la meta anual, lo que corresponde al 100% de lo programado en el primer trimestre de 2019</t>
  </si>
  <si>
    <t>Se construyó el informe de trámites susceptibles de racionalización en enero de 2019. 
Esta tarea cumple con el 10% de toda la actividad y de la meta anual, lo que corresponde al 100% de lo programado en el primer trimestre de 2019</t>
  </si>
  <si>
    <t>Durante el periodo del reporte desde la Dirección de Gestión Corporativa - Área de Gestión Ambiental se realizaron y aprobaron un  total de 166 intervenciones ambientales, fraccionadas de la siguiente manera: 44 en el mes de febrero y 122 en el mes de marzo, de las 553 unidades operativas programadas para la vigencia.
Como evidencias, se remite en dos carpetas una para febrero y otra para marzo un pdf por unidad operativa intervenida con la matriz de intervención (acta de intervención) y la lista de asistencia de intervención:
A la fecha de este reporte se cuenta con un acumulado anual de cumplimiento de la actividad del 30%</t>
  </si>
  <si>
    <t>Se elaboró el informe pormenorizado del Sistema de Control Interno de la Entidad para el periodo comprendido entre el  01/11/2018 - 28/02/2019, en el cual se verifica las prácticas de reclutamiento y programas de formación y desarrollo.
El informe se encuentra publicado en la página web de la entidad.
Link: http://www.integracionsocial.gov.co/index.php/gestion/informes/informe-pormenorizado-del-estado-del-control-interno
Del total programado de la meta para la vigencia se tiene un avance del 33%</t>
  </si>
  <si>
    <t>Cuadro de control Nro. 2 Seguimiento plan de adecuación según meta anual programado (porcentaje)</t>
  </si>
  <si>
    <t xml:space="preserve">Se realizó la identificación de lineamientos de accesibilidad y usabilidad para implementar en el portal web de la Secretaría, según los siguientes lineamientos: Guía Interactiva de la Norma Técnica de Accesibilidad 5854 y la Guía de Usabilidad, por el profesional del equipo de sistemas de información de la Subdirección de Investigación e Información, encargado de la administración de la página web de la entidad.
Esta identificación de lineamientos a implementar fue documentada en el informe y plan de trabajo, relacionados a continuación:
1. Informe de identificación de los lineamientos de accesibilidad y usabilidad a implementar en el Sitio Web Institucional
2. Plan de trabajo accesibilidad y usabilidad sitio web institucional
</t>
  </si>
  <si>
    <t>Cuadro de control Nro. 1: Seguimiento plan de adecuación según lo programado hasta el corte del informe (porcentaje)</t>
  </si>
  <si>
    <t>Resultado</t>
  </si>
  <si>
    <t>Se elaboró el informe pormenorizado del Sistema de Control Interno de la Entidad para el periodo comprendido entre el  01/11/2018 - 28/02/2019, en el cual se verifica la estrategia de integridad de la Entidad.
El informe se encuentra publicado en la página web de la entidad.
Link: http://www.integracionsocial.gov.co/index.php/gestion/informes/informe-pormenorizado-del-estado-del-control-interno
Del total programado de la meta para la vigencia se tiene un avance del 33%</t>
  </si>
  <si>
    <t>En mesa de trabajo del 13 de marzo, se acuerda revisar los estudios previos y tener en cuenta los resultados obtenidos en la aplicación de la encuesta en la vigencia 2016-2017. 
Del total programado para la meta en la vigencia se lleva un  10% de avance</t>
  </si>
  <si>
    <t>Se realizaron 3 visitas en las dependencias de la entidad, para realizar seguimiento, control y evaluación a la aplicación de las Tablas de Retención Documental en los archivos de gestión así:
*Ciudad Bolívar: 29 de Marzo 
*Kennedy: 19 y 20 de Marzo
*Usme: 27 de Marzo
El porcentaje de cumplimiento para el trimestre corresponde al 75%. Frente a la programación anual se lleva un 7.5% de avance.</t>
  </si>
  <si>
    <t>5 planillas de asistencia.
5 socializaciones de la Ley 1712 de 2014 realizadas tanto a referentes de la SDIS como a operadores de servicios, así: 
1) Socialización a referentes de transparencia de nivel central de la SDIS (24/01/2019)
2) Socialización a operador del Hogar Geriátrico Casa de la Esperanza de Cajicá  (convenio 8427, el 27/02/2019)
3) Socialización a operador FUNDINES (05/03/2019) del proyecto (convenio 4792/2018)
4) Socialización a operador HOGAR NAZARETH (22/03/2019) del proyecto 1099
5) Socialización jornada de Inducción Institucional a un grupo de servidores y servidoras vinculados a esta Secretaría mediante convocatoria 431 (28/03/2019)
Respecto a lo programado para el periodo se superó la meta al realizar tres jornadas más de las programadas. Frente a la programación anual se lleva un 50% de avance.</t>
  </si>
  <si>
    <t xml:space="preserve">Se realizaron mesas de trabajo con la Dirección Poblacional y se coordinó con la Oficina Asesora de Comunicaciones la creación de varios numerales en el link de transparencia con el fin de publicar la información de grupos étnicos en el territorio.
En el enlace de Transparencia de la entidad se incorporaron los siguientes numerales asociados a grupos étnicos en el territorio :
2.9.2.  Grupos étnicos en el territorio
        2.9.2.1.  Pueblos indígenas
        2.9.2.2.  Afrodescendientes y Palenqueros
        2.9.2.3.  Raizales
        2.9.2.4.  Rrom - Gitanos
Información que se encuentra disponible para consulta en el siguiente enlace:
http://www.integracionsocial.gov.co/index.php/transparencia
Se informó al Comité Institucional de Gestión y Desempeño realizado el 12/03/2019
Para el periodo reportado se tenía programado avanzar en el 25% de la meta anual; sin embargo en este periodo se avanzó en un 75% de la meta anual.
 </t>
  </si>
  <si>
    <t>Se realizaron  8 jornadas de socialización e inducción a servidores y servidoras de diferentes dependencias. El total de participantes fue de 195 personas.
Evidencias:
1. Matriz con la relación de las jornadas de socialización
2. Actas, planillas de asistencia y presentaciones
Del total programado para la vigencia se tiene un avance del 25%</t>
  </si>
  <si>
    <t>Durante el periodo reportado se actualizaron los autodiagnósticos de: Código de integridad, Direccionamiento y planeación, Trámites, Participación ciudadana, Seguimiento y evaluación del desempeño institucional, Gestión documental, y Gestión del conocimiento.
Se supera la meta programa en el trimestre debido a que se actualizó el autodiagnóstico pendiente del periodo anterior.
Evidencias:
1. Autodiagnósticos 
2. Actas y planillas de asistencia
Del total programado para el periodo se obtuvo un 118%, con respecto a la programación de la vigencia se lleva un avance del 60%.</t>
  </si>
  <si>
    <t>Se realizaron 6 jornadas de socialización a servidores y servidoras de diferentes dependencias. El total de participantes fue de 237 personas.
Evidencias:
1. Matriz con la relación de las jornadas de socialización
2. Actas, planillas de asistencia y presentaciones.
Del total programado para el periodo se obtuvo un 100%, con respecto a la programación de la vigencia se lleva un avance del 50%.</t>
  </si>
  <si>
    <t xml:space="preserve">A junio 30 los estudios previos se encuentran elaborados y aprobados por la Subsecretaria. 
El porcentaje de cumplimiento para el período es del 100%.
El porcentaje de avance de la meta para la vigencia va en un 20% de acuerdo con lo programado. 
Evidencias: Estudios previos  </t>
  </si>
  <si>
    <t>Jornadas de divulgación realizados</t>
  </si>
  <si>
    <t>Teniendo en cuenta que durante el primer período se supero el avance de acuerdo con lo programado, en el presente no se reporta avance del mismo. Frente a la programación anual se lleva un 75% de avance.</t>
  </si>
  <si>
    <r>
      <t xml:space="preserve">El día 27 de mayo, se realizó la mesa de operativa para la </t>
    </r>
    <r>
      <rPr>
        <sz val="11"/>
        <color rgb="FF000000"/>
        <rFont val="Calibri"/>
        <family val="2"/>
        <scheme val="minor"/>
      </rPr>
      <t>Socialización de procesos de Gestión Documental, dentro del cual, se desarrolló el tema de EXPEDIENTE ELECTRONICO, contando con la asistencia de 18 referentes documentales.
Como evidencia, se presente el acta de la mesa operativa y la planilla de asistencia.
El porcentaje de cumplimiento al avance de la meta es del 100%, para el segundo trimestre . Frente a la programación anual se lleva un 50% de avance.</t>
    </r>
  </si>
  <si>
    <t xml:space="preserve">10 jornadas de divulgación de la Ley 1712 de 2014 </t>
  </si>
  <si>
    <t>Se avanzó en la estructuración del documento de la estrategia, previa revisión documental de la normatividad asociada vigente:
-Política Pública del pueblo Étnico ROM o Gitano - DECRETO 582 DE 2011
-Política Pública de los pueblos Indígenas - DECRETO 543 DE 2011
-Política Pública para la población Afrodescendiente residente en Bogotá - Decreto 151 de mayo 21 del 2008
-Política Pública de la Población Raizal - Decreto 554 de 2011
El avance de cumplimiento para el periodo frente a lo programado es del 100%
Frente a lo programado para la vigencia se tiene un avance del 30%.
Evidencias:
Documento de trabajo estrategia</t>
  </si>
  <si>
    <t>Para la vigencia 2019, de enero a 30 de junio se han presentado 68 renuncias, clasificadas de la siguiente manera, como se observa en la base de datos;
Motivo retiro:
Abandono de cargo 2 casos
Renuncias 54 casos
Terminación nombramiento provisional 12 casos
Tipo de renuncia:
Abandono de cargo 2 casos
Terminación nombramiento provisional 12 casos
Declaración de pérdida ejecutoria de nombramiento 1 caso
Pensión 10 casos
Voluntaria 43 casos
Se debe tener en cuenta para las terminaciones de nombramiento provisional la Convocatoria 431 de 2016, la cual se utilizó lista de elegibles en la vigencia 2018.
El avance de cumplimiento para el periodo frente a lo programado es del 100%
Frente a lo programado para la vigencia se tiene un avance del 40%.
Evidencias: Base de datos con cifras y motivos de retiro enero a junio de 2019</t>
  </si>
  <si>
    <t>En Junio de 2019 se invitó con apoyo de los gestores de talento humano mediante correo masivo  y con pieza comunicativa a los colaboradores de la SDIS a realizar la encuesta sociodemográfica, se extendió el plazo hasta el 21 de Junio de 2019, dando la posibilidad a que se pudiese obtener mayor cobertura. Se obtuvo participación de 1.541 trabajadores de planta y 5.441 contratistas quienes diligenciaron completamente la  encuesta sociodemográfica, para  un total de 6.982 lo cual equivale a un  89,14% en relación con el total de la población que es de 7833.
El avance de cumplimiento para el periodo frente a lo programado es del 100%
Frente a lo programado para la vigencia se tiene un avance del 20%.
Evidencias: Tabulación resultados encuesta sociodemográfica aplicadas</t>
  </si>
  <si>
    <t>Se elaboró el documento de diagnóstico de la participación ciudadana en 2019.
Esta tarea cumple con el 60% de toda la actividad y de la meta anual, lo que corresponde al 100% de lo programado en el segundo trimestre de 2019</t>
  </si>
  <si>
    <t>Dar a conocer el grupo de gestores de integridad por cada unidad operativa: Publicada en la página web Link: :http://old.integracionsocial.gov.co/anexos/documentos/2017resoluciones/02112017_1425.pdf.  Se cumplió al 100%
Ejecutar el "plan de trabajo para los gestores de integridad: Se han realizado las actividades de socialización de los principios No 1 hasta mayo y en junio se inició la socialización del principio No 2, de acuerdo a lo programado en el Plan de Trabajo.
Pacto por la Integridad firmado por el Equipo Directivo de la SDIS: Esta actividad se encuentra incluida en la agenda del próximo Comité Institucional de Gestión y Desempeño.
Brindar información de Integridad, para alimentar los diferentes planes en los cuales existen acciones relacionadas con el tema: Se ha reportado la información requerida en los distintos informes como FURAG, Informe pormenorizado, Plan de Transparencia y Plan de adecuación.
El cumplimiento para el periodo reportado es del 100%. El avance de la meta para la vigencia es del 50%
Evidencias: Matriz de seguimiento plan de trabajo, actas actividades realizadas por los gestores de integridad.</t>
  </si>
  <si>
    <t>Se construyó el primer borrador de la estrategia de participación ciudadana en junio 2019.
Esta tarea cumple con el 30% de toda la actividad y de la meta anual, lo que corresponde al 100% de lo programado en el segundo trimestre de 2019</t>
  </si>
  <si>
    <t>Se construyó el reporte de cliente oculto para servicios sociales y apoyos de la Secretaría Distrital de Integración Social.
Esta tarea cumple con el 20% de toda la actividad y de la meta anual, lo que corresponde al 100% de lo programado en el segundo trimestre de 2019</t>
  </si>
  <si>
    <t>Se actualiza el informe preliminar de la  implementación de lineamientos de usabilidad y accesibilidad, ajustando el cronograma del plan de trabajo para la implementación de los lineamientos de usabilidad y accesibilidad durante el segundo semestre de 2019.
Evidencia: Documento de Informe preliminar de implementación de lineamientos de usabilidad y accesibilidad.
De lo programado para el periodo se cumplió el 0%. Respecto a lo programado para la vigencia se presenta un avance del 0%.
En el tercer y cuarto trimestre se implementarán los lineamientos de usabilidad y accesibilidad y se dará cumplimiento a la meta programada.</t>
  </si>
  <si>
    <t>Se presentó el documento que contiene la planeación del ejercicio de usabilidad y accesibilidad del sitio web con usuarios externos, donde se define el ejercicio a realizar y el alcance del mismo, así como el cronograma de trabajo.   
Evidencia: Documento de planeación de jornadas de usabilidad y accesibilidad.
De lo programado para el periodo se cumplió el 100%. Respecto a lo programado para la vigencia se presenta un avance del 20%.</t>
  </si>
  <si>
    <t>Se generó el documento de Planeación de participación sobre temas misionales de la entidad a través de medios electrónicos, el cual contiene las actividades y cronograma para la realización del ejercicio de participación. 
Evidencia: Documento de planeación del ejercicio de participación sobre los temas misional de la entidad a través de medios electrónicos.
De lo programado para el periodo se cumplió el 100%. Respecto a lo programado para la vigencia se presenta un avance del 20%.</t>
  </si>
  <si>
    <t>Se actualizó el marco metodológico del PETIC 2016-2020, ajustándolo a los dominios del Marco de Referencia de Arquitectura Empresarial del MINTIC. 
Evidencia: Documento PETIC 2016-2020 actualizado, con versión 1.1.
De lo programado para el periodo se cumplió el 100%. Respecto a lo programado para la vigencia se presenta un avance del 100%.</t>
  </si>
  <si>
    <t>Se presenta informe de seguimiento a los proyectos consignados en el PETIC 2016-2020 con corte a 31 de mayo de 2019, sobre los planes anuales de informática 2017, 2018 y 2019, los cuales no se vieron afectados por la actualización metodológica realizada sobre el PETI versión 1.1.
Evidencia: Informe de seguimiento al cumplimiento de la Estrategia de TI definida en el PETIC actualizado.
Anexos: Plan de Informática 2017
Plan de Informática 2018
Plan de Informática 2019.
Herramienta SPI Proyecto 1168 – Integración Digital y de Conocimiento para la Inclusión Social  mayo 2019
De lo programado para el periodo se cumplió el 100%. Respecto a lo programado para la vigencia se presenta un avance del 20%.</t>
  </si>
  <si>
    <t>Se realizó avance de informe de proyección de la capacidad de servicios tecnológicos, presentando la capacidad actual instalada en la Subdirección de Investigación e Información, y el crecimiento programado de la capacidad. 
Evidencia: Informe preliminar de proyección de la capacidad de los servicios tecnológicos.
De lo programado para el periodo se cumplió el 100%. Respecto a lo programado para la vigencia se presenta un avance del 20%.</t>
  </si>
  <si>
    <t>Se realizó la versión preliminar del catálogo de servicios de TI de la Subdirección de Investigación e Información,  junto con la caracterización de los servicios. 
Evidencia:
Cat logo de Servicios SDIS - Usuarios V5.xlsx
Ficha de Servicio - Administración - Desarrollo de Aplicaciones.docx
Ficha de Servicio - Administración - Infraestructura.docx
Ficha de Servicio - Administración - Seguridad de la Información.docx
Ficha de Servicio - Administración - Seguridad Informática.docx
Ficha de Servicio - Asignación de Infraestructura.docx
Ficha de Servicio - Gestión de Solicitudes.docx
De lo programado para el periodo se cumplió el 100%. Respecto a lo programado para la vigencia se presenta un avance del 20%.</t>
  </si>
  <si>
    <t>Se realizó el informe preliminar que contiene la planeación del ejercicio de Arquitectura Empresarial. 
Documento: Informe preliminar del Ejercicio de Arquitectura empresarial.
De lo programado para el periodo se cumplió el 100%. Respecto a lo programado para la vigencia se presenta un avance del 20%.</t>
  </si>
  <si>
    <t>Se realizó documento de informe preliminar de implementación de lineamientos de gestión y planeación de los componentes de información, tomando como eje central la construcción de un modelo de gobierno del dato. 
Evidencia: Informe preliminar de implementación de lineamientos de gestión y planeación de los componentes de información de la entidad
De lo programado para el periodo se cumplió el 100%. Respecto a lo programado para la vigencia se presenta un avance del 20%.</t>
  </si>
  <si>
    <t>Se construyó el catálogo parcial de los componentes de información de acuerdo con el Marco de Referencia de Arquitectura Empresarial, teniendo en cuenta la producción de información los principales sistemas de información.
Evidencia: Informe preliminar del Catálogo de componentes de información.
Catalogo Componentes Información
De lo programado para el periodo se cumplió el 100%. Respecto a lo programado para la vigencia se presenta un avance del 20%.</t>
  </si>
  <si>
    <t>Se construyó el preliminar del programa de estrategia de calidad de los componentes de información, definiendo en primera medida los lineamientos y definiciones de calidad que los componentes de calidad deberían cumplir. 
Evidencia: Estrategia calidad componentes de información.
De lo programado para el periodo se cumplió el 100%. Respecto a lo programado para la vigencia se presenta un avance del 20%.</t>
  </si>
  <si>
    <t>Se creó el avance preliminar del documento que contiene las guías técnicas de usabilidad y accesibilidad que se implementarán en los sistemas de información de la Secretaría Distrital de Integración Social.
Evidencia: Informe preliminar de implementación  en los sistemas de información la guía de estilo y las especificaciones técnicas de usabilidad .docx
De lo programado para el periodo se cumplió el 100%. Respecto a lo programado para la vigencia se presenta un avance del 20%.</t>
  </si>
  <si>
    <t>Se construyó el directorio parcial y actualizado de los sistemas de información con información actualizada. 
Evidencia:  Directorio de Sistemas de información. 
De lo programado para el periodo se superó la meta en un 300%. Respecto a lo programado para la vigencia se presenta un avance del 60%.
La sobre ejecución corresponde al logro del 60% de la actividad y el producto en el primer seguimiento del entregable que tenía programado un 20%. Lo anterior teniendo en cuenta que se presentaron los inventarios de componentes de información en cuanto a información, datos y flujos de información, los cuales habían sido programados para el siguiente avance.</t>
  </si>
  <si>
    <t>Se presentó el informe preliminar de la arquitectura de servicios tecnológicos, que contiene la arquitectura actual y proyección de la infraestructura tecnológica.
Evidencia: Informe preliminar de actualización de la arquitectura de servicios tecnológicos (arquitectura de infraestructura tecnológica)
Arquitectura Centro de Datos SDIS
Arquitectura Centros de Cableado SIDS
Arquitectura Conectividad LAN SDIS
Arquitectura General de RED SDIS
De lo programado para el periodo se cumplió el 100%. Respecto a lo programado para la vigencia se presenta un avance del 20%.</t>
  </si>
  <si>
    <t>Se realizó documento de informe preliminar de implementación de gestión y control de calidad de seguridad de los servicios tecnológicos, que contiene la definición de lineamientos e indicadores que deben implementarse en los servicios tecnológicos.
Evidencia. Informe preliminar de la implementación de gestión y control de la calidad y seguridad de los servicios tecnológicos
Definición de indicadores
De lo programado para el periodo se cumplió el 100%. Respecto a lo programado para la vigencia se presenta un avance del 20%.</t>
  </si>
  <si>
    <t>Se elaboró informe preliminar de la estrategia de apropiación de TI que contiene la guía general y conceptos básicos que debe contener el documento de apropiación de TI.
Evidencia: Informe preliminar  de estrategia de apropiación de TI
seguimiento Estrategia
De lo programado para el periodo se cumplió el 100%. Respecto a lo programado para la vigencia se presenta un avance del 20%.</t>
  </si>
  <si>
    <t>Se presenta documento preliminar del plan de diagnóstico y estrategia de transición de IPV4 a IPV6, que contiene: VALIDACIÓN DE INVENTARIO
RECOMENDACIÓN ADQUISICIÓN 
HARDWARE Y SOFTWARE
PLAN DE DIRECCIONAMIENTO
Evidencia: Preliminar Plan de diagnóstico y estrategia de transición de IPv4 a IPv6
De lo programado para el periodo se superó la meta en un 250%. Respecto a lo programado para la vigencia se presenta un avance del 50%.
La sobre ejecución corresponde al logro del 50% de la actividad y el producto en el primer seguimiento del entregable que tenía programado un 20%. Esta valoración del avance corresponde a que adicionalmente, se presentó la totalidad de los inventarios necesarios para la elaboración del plan y se inició con la construcción de la topografía de red de la entidad.</t>
  </si>
  <si>
    <t>Se definió el Plan de seguridad y privacidad de la información, en el marco de la metodología del Manual de Seguridad y Privacidad de la Información del MINTIC y el Modelo de gestión de riesgos de seguridad digital de MINTIC.
Evidencia: Plan de seguridad y privacidad de la información
De lo programado para el periodo se cumplió el 100%. Respecto a lo programado para la vigencia se presenta un avance del 100%.</t>
  </si>
  <si>
    <t>Se realizó el seguimiento al Plan de seguridad y privacidad de la información con corte a junio 2019.
Evidencia: Seguimiento al Plan de Seguridad y Privacidad de la Información 
De lo programado para el periodo se cumplió el 100%. Respecto a lo programado para la vigencia se presenta un avance del 33%.</t>
  </si>
  <si>
    <t xml:space="preserve">Se definió el Plan de tratamiento de riesgos de seguridad y privacidad de la información, basado en la metodología del Manual de Seguridad y Privacidad de la Información del MINTIC y el Modelo de gestión de riesgos de seguridad digital de MINTIC.
Evidencia: Plan de tratamiento de riesgos de seguridad y privacidad de la información 
De lo programado para el periodo se cumplió el 100%. Respecto a lo programado para la vigencia se presenta un avance del 100%.
</t>
  </si>
  <si>
    <t>Se realizó el seguimiento al Plan de tratamiento de riesgos de seguridad y privacidad de la información, corte junio 2019
Evidencia: Seguimiento Plan de Tratamiento de Riesgos de Seguridad y Privacidad de la Información
De lo programado para el periodo se cumplió el 100%. Respecto a lo programado para la vigencia se presenta un avance del 33%.</t>
  </si>
  <si>
    <t xml:space="preserve">Informe preliminar de Procedimientos  de Seguridad y Privacidad de la Información </t>
  </si>
  <si>
    <t>Se realizó el Informe preliminar de Procedimientos  de Seguridad y Privacidad de la Información, que se van a documentar en el cumplimiento del modelo de Seguridad y Privacidad de la Información del MINTIC.
Evidencia: Informe preliminar de Procedimientos  de Seguridad y Privacidad de la Información 
De lo programado para el periodo se cumplió el 100%. Respecto a lo programado para la vigencia se presenta un avance del 20%.</t>
  </si>
  <si>
    <t>Se definió el  Plan de comunicación, sensibilización y capacitación de seguridad y privacidad de la información 2019.
Evidencia: Plan de comunicación, sensibilización y capacitación de seguridad y privacidad de la información 2019.
De lo programado para el periodo se cumplió el 100%. Respecto a lo programado para la vigencia se presenta un avance del 100%.</t>
  </si>
  <si>
    <t>Durante el periodo del reporte desde la Dirección de Gestión Corporativa - Área de Gestión Ambiental se realizaron y aprobaron un  total de 244 intervenciones ambientales, fraccionadas de la siguiente manera: 101 en el mes de abril, 75 en el mes de mayo y 68 en el mes de junio, de las 553 unidades operativas programadas para la vigencia.
Como evidencias, se remite en tres carpetas una para abril, una para mayo y otra para el mes de junio, un pdf por unidad operativa intervenida con el acta de intervención y la lista de asistencia de intervención:
Para el periodo se cuenta con un porcentaje de avance de la meta de 44% del 50 % programado, no obstante, se tiene un 10% adicional de avece del trimestre anterior, ya que se adelantaron mas intervenciones ambientales de las programadas.
Por lo anterior, a la fecha de este reporte se cuenta con un acumulado anual de cumplimiento de la actividad del 74% del 70% programado, encontrándonos en un 4% por encima de lo planificado en el semestre.</t>
  </si>
  <si>
    <t>En el marco sistema Integrado de Gestión y el proceso Planeación estratégica, se creó el procedimiento Formulación y seguimiento de la plataforma estratégica y del plan estratégico institucional (PCD-PE-009) el cual fue oficializado mediante Circular Nro. 027 del 28/06/2019.
Evidencia:  
*Procedimiento: http://sig.sdis.gov.co/index.php/es/proceso-de-planeacion-estrategica-procedimientos
*Circular: Circular Nro. 027 del 28/06/2019. http://sig.sdis.gov.co/index.php/es/administracion-del-sig-inicio/circulares-del-sig/345-circulares-sig-ano-2019
Del total programado para el periodo se obtuvo un 100%, con respecto a la programación de la vigencia se logró el 100%.</t>
  </si>
  <si>
    <t>Se elaboró el informe de resultados de la evaluación de la gestión del riesgo que incluyó la revisión de las actividades de gestión del riesgo ejecutadas en 2018 y lo adelantado entre enero y junio de 2019 considerando la transición del mapa de procesos de la Entidad. 
Evidencia:
1. Informe de resultados de la evaluación de la gestión de riesgo.
Del total programado para el periodo se obtuvo un 100%, con respecto a la programación de la vigencia se lleva un avance del 20%.</t>
  </si>
  <si>
    <t>Se realizó actualización de los conjuntos de datos abiertos, publicados en el portal de Datos Abiertos de Bogotá: i) Registro de activos de información, ii) Información Clasificada y Reservada, iii) Personas Únicas Atendidas, iv) Mapas de ubicación de las unidades operativas de los servicios de la Entidad.
Evidencia: Conjuntos de datos abiertos actualizados y publicados 
De lo programado para el periodo se cumplió el 100%. Respecto a lo programado para la vigencia se presenta un avance del 30%.</t>
  </si>
  <si>
    <t>Se creó el documento de Seguimiento al uso de los datos abiertos publicados en el portal de Datos Abiertos de Bogotá: i) Registro de activos de información, ii) Información Clasificada y Reservada, iii) Personas Únicas Atendidas, iv) Mapas de ubicación de las unidades operativas de los servicios de la Entidad y se diligencia el documento con el uso realizado de los Datos Abiertos Publicados con corte a junio de 2019.
Evidencia: Seguimiento al uso de los datos abiertos
De lo programado para el periodo se cumplió el 100%. Respecto a lo programado para la vigencia se presenta un avance del 20%.</t>
  </si>
  <si>
    <t>1) Solicitar capacitación a Ministerio TI en el marco de interoperabilidad.
2) Realizar análisis de posibles servicios de intercambio de información. 
3) Analizar que servicios pueden ser certificados en nivel 1 de interoperabilidad. (Dominio Semántico)
4) Certificar a la entidad en el nivel 1 de interoperabilidad.</t>
  </si>
  <si>
    <t>Se logró la certificación en nivel 1 de la entidad y la totalidad de las actividades propuestas en la descripción de la actividad.   Adicionalmente se construyó el documento de informe de avance en la implementación del marco de interoperabilidad el cual debe seguirse alimentándose de forma continua con las actividades de capacitación y notificaciones de cumplimiento.
Evidencia: Avance de implementación del Marco de Interoperabilidad
De lo programado para el periodo se superó la meta en un 500%. Respecto a lo programado para la vigencia se presenta un avance del 100%.
La sobre ejecución corresponde al logro del 100% de la actividad y el producto en el primer seguimiento del entregable.</t>
  </si>
  <si>
    <t>Se realizó el informe preliminar sobre la implementación de mecanismos para asegurar la trazabilidad sobre las transacciones realizadas en los sistemas de información, que contiene el diseño de los parámetros de los archivos LOG, que deben generarse en los sistemas de información para garantizar trazabilidad.
Evidencia: Informe preliminar de implementación de mecanismos para asegurar la trazabilidad sobre las transacciones realizadas en los sistemas de información
De lo programado para el periodo se cumplió el 100%. Respecto a lo programado para la vigencia se presenta un avance del 20%.</t>
  </si>
  <si>
    <t>Se presenta el Inventario Parcial de Activos de Información, que incluye el tipo de activo,  clasificación del activo, valoración del activo, estado y custodia del activo de información. 
Evidencia.  Inventario Parcial de Activos de Información.
De lo programado para el periodo se cumplió el 100%. Respecto a lo programado para la vigencia se presenta un avance del 20%.</t>
  </si>
  <si>
    <r>
      <t xml:space="preserve">El día 14 de mayo se realizó la apertura del Comité de Institucional de Gestión y Desempeño, donde el tema central, fue la aprobación de las Tablas de Retención Documental, sin embargo, se necesitó de una segunda sesión, realizada el día 23 de mayo, en la cual se dio la aprobación de la TRD, por parte del comité. 
Así mismo, es importante resaltar que se ha generado un avance del 90% en la elaboración del Cuadro de Clasificación Documental, el cuál, es un documento anexo  para la convalidación de la TRD, que será presentado al Consejo Distrital de Archivos.
Como evidencia, de lo mencionado anteriormente, se presenta el Memorando I2019029737, donde se encuentra anexa el Acta  del Comité de Gestión Institucional de Gestión y Desempeño de 24 de mayo, y la presentación que se realizó.
El porcentaje de cumplimiento para el avance de la actividad para el segundo trimestre corresponde al 75%. Frente a la programación anual se lleva un 30% de avance.
</t>
    </r>
    <r>
      <rPr>
        <b/>
        <sz val="11"/>
        <rFont val="Arial"/>
        <family val="2"/>
      </rPr>
      <t>Nota:</t>
    </r>
    <r>
      <rPr>
        <sz val="11"/>
        <rFont val="Arial"/>
        <family val="2"/>
      </rPr>
      <t xml:space="preserve"> Tras identificar el retraso en la actividad, se propone como solución, durante el mes de julio se finalizará la elaboración del Cuadro de Clasificación Documental el cual es anexo para la convalidación de las Tablas de Retención Documental de la Secretaría.</t>
    </r>
  </si>
  <si>
    <t>Se realizaron las visitas de seguimiento, control y evaluación a la aplicación de las Tablas de Retención Documental en los archivos de gestión, a 12 dependencias de la entidad, así:
•Subsecretaría: 20 de Junio.
•Oficina de Asuntos Disciplinarios: 30 de Mayo y 13 de Junio.
•Dirección de Gestión Corporativa: 27 de Mayo.
•Subdirección de Contratación: 27 de Mayo.
•Subdirección Administrativa y Financiera: 20 Junio.
•Subdirección de Gestión y Desarrollo del Talento Humano: 07 de Junio.
•Dirección de Análisis y Diseño Estratégico:22 de Mayo.
•Subdirección de Diseño Evaluación y Sistematización: 22 de Mayo.
• Subdirección de Investigación e Información: 19 de Junio.
•Dirección Poblacional: 05 de Junio.
•Subdirección para la Vejez 17 de Junio.
•Subdirección para la Adultez: 28 de Mayo.
Así mismo, se realizó la visita de seguimiento a  la aplicación de la TRD, a 10 Subdirecciones Locales de :
•Subdirección Local de Usaquén: 03 y 04 de Abril.
•Subdirección Local de San Cristóbal: 11 y 12 de Abril.
•Subdirección Local de Rafael Uribe Uribe: 25 de Abril.
•Subdirección Local de Bosa: 30 de Abril.
•Subdirección Local de Santa fé- La Candelaria: 16 de Mayo.
•Subdirección Local de Barrios Unidos- Teusaquillo: 17 de Mayo.
•Subdirección Local de Suba: 24 y 25 de Mayo.
•Subdirección Local de Tunjuelito: 28 de Mayo.
•Subdirección Local de Mártires: 13 de Junio.
•Subdirección Local de Fontibón: 23 de Junio.
Como resultado total se realizaron 22 visitas a las dependencias de la entidad.
Como evidencia, se adjuntan los informes de las vistas de seguimiento realizadas.  
El porcentaje de cumplimiento para el avance de la actividad para el segundo trimestre corresponde al 157%. Frente a la programación anual se lleva un 62,5% de avance.</t>
  </si>
  <si>
    <r>
      <t xml:space="preserve">A la fecha no se cuenta con el levantamiento del  inventario del Fondo Documental Acumulado, debido a que se estaba realizando el traslado del archivo central de las Bodegas del operador INFOTIC, a las bodegas de la Secretaría, esta actividad tendrá inicio, una vez la bodega cuente con la estantería suficiente para la organización del archivo en su totalidad.
</t>
    </r>
    <r>
      <rPr>
        <b/>
        <sz val="11"/>
        <color rgb="FF000000"/>
        <rFont val="Calibri"/>
        <family val="2"/>
        <scheme val="minor"/>
      </rPr>
      <t xml:space="preserve">NOTA: </t>
    </r>
    <r>
      <rPr>
        <sz val="11"/>
        <color rgb="FF000000"/>
        <rFont val="Calibri"/>
        <family val="2"/>
        <scheme val="minor"/>
      </rPr>
      <t>Una vez identificado el retraso de la actividad, se propone como acción de mejora, Durante el mes de julio se adjudicará el contrato para la adquisición de la estantería que se requiere para la organización del archivo central y posterior levantamiento</t>
    </r>
    <r>
      <rPr>
        <b/>
        <sz val="11"/>
        <color rgb="FF000000"/>
        <rFont val="Calibri"/>
        <family val="2"/>
        <scheme val="minor"/>
      </rPr>
      <t xml:space="preserve"> </t>
    </r>
    <r>
      <rPr>
        <sz val="11"/>
        <color rgb="FF000000"/>
        <rFont val="Calibri"/>
        <family val="2"/>
        <scheme val="minor"/>
      </rPr>
      <t>del Inventario del Fondo Documental Acumulado.
Así mismo, se propone realizar el cruce de información de las bases de datos previamente identificadas a 2018 con respecto al levantamiento de inventario actual que se ha venido realizando en el archivo central, con el fin de identificar el Fondo Documental Acumulado</t>
    </r>
  </si>
  <si>
    <t xml:space="preserve">2 socializaciones de la Ley 1712 de 2014, así: 
1) Socialización a Comité de Gestores del SIG (11/04/2019).
2) Socialización a Subdirección Local de Engativá (06/05/2019).
Evidencia: 2 planillas de asistencia.
Respecto a lo programado para el periodo se logró el 67% de avance. 
El avance a la fecha respecto a lo programado va en un 140%
Frente a la programación anual se lleva un 70% de avance.
</t>
  </si>
  <si>
    <t>1. Se estableció el plan de trabajo para el Gestor del Proceso, dentro del cual se incluyó  como producto de la primera obligación la Guía de Gestión del Conocimiento. Evidencia:  Acta de asistencia 10/jun/2019 de formulación del plan de trabajo.
2.  El día 21/jun/2019 se realizó reunión para revisión del formato establecido para construcción de una Guía y para definir los lineamientos generales de la construcción de la Guía de Gestión del Conocimiento y la Innovación. Evidencia: Acta, listado de asistencia y Documento inicial de la Guía de Gestión del Conocimiento.
Se reporta un avance del 100% de acuerdo a la meta y a las evidencias programadas para este período, de tal manera que se reporta un avance del 30% sobre la meta total.</t>
  </si>
  <si>
    <t>La Política de Administración de riesgos de la Secretaría Distrital de Integración Social (LIN-GS-001) fue actualizada y oficializada en el Sistema Integrado de Gestión, proceso Gestión del sistema integrado, mediante memorando interno I2019022553 del 29/04/2019.
Evidencia: http://intranetsdis.integracionsocial.gov.co/anexos/documentos/politicasSIG/20190429_lin_gs_001_v0_lineamiento_administracion_de_riesgos.docx 
El procedimiento Administración de riesgos (PCD-GS-002) fue actualizada y oficializada en el Sistema Integrado de Gestión, proceso Gestión del sistema integrado, mediante Circular Nro. 014 del 30/04/2019.
Evidencia: http://intranetsdis.integracionsocial.gov.co/anexos/documentos/4.2_proc_seguiycontrol_mejora_continua/20190429_pcd_gs_002_v0_admin_riesgos.docx
Del total programado para el periodo se obtuvo un 100%, con respecto a la programación de la vigencia se logró el 100%.</t>
  </si>
  <si>
    <t xml:space="preserve">Elaborar el plan de trabajo de implementación del plan de gestión de integridad :Mediante memorando suscrito por el Subdirector de Gestión y Desarrollo de Talento Humano, dirigido a los gestores de talento humano y gestores de integridad, se estableció el plan de trabajo a desarrollar en la vigencia 2019,  por los gestores de integridad en las unidades operativas. Cumplida al 100% 
Dar a conocer el grupo de gestores de integridad por cada unidad operativa: Publicada en la página web LINK: http://old.integracionsocial.gov.co/anexos/documentos/2017resoluciones/02112017_1425.pdf.  Se cumplió al 100%
Ejecutar el "plan de trabajo para los gestores de integridad": El plan de trabajo para los gestores de integridad para la vigencia 2019, tiene programadas actividades a partir del mes de marzo, por tal motivo  y  conforme se describe en el plan, las evidencias de las actividades, se entregarán la ultima semana de abril a la SGDTH.
Elaboración del informe de gestión de integridad: El informe se reportará junto con las evidencias en la ultima semana de abril. Conforme a lo establecido en el plan de trabajo de los gestores, se entregará a la SGDTH en la última semana de abril.
Brindar información de Integridad, para alimentar los diferentes planes en los cuales existen acciones relacionadas con el tema: Están alineados el  Plan anticorrupción, transparencia y el plan de integridad, de tal manera que la misma información registrada en el plan de integridad es entregada para la alimentación de los otros planes.  Se ha reportado la información requerida. 100%
Evidencias:
1)Memorando Plan de trabajo Código de Integridad
2)Plan de trabajo 2019, 
3)Link publicación en la web gestores de integridad
4)Plan de Integridad 2019 
El cumplimiento para el periodo reportado es del 100%. El avance de la meta para la vigencia es del 25%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</si>
</sst>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11" x14ac:knownFonts="1">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1"/>
      <color theme="1"/>
      <name val="Arial"/>
      <family val="2"/>
    </font>
    <font>
      <b/>
      <sz val="8"/>
      <color theme="6"/>
      <name val="Arial"/>
      <family val="2"/>
    </font>
    <font>
      <sz val="11"/>
      <color rgb="FFFF0000"/>
      <name val="Arial"/>
      <family val="2"/>
    </font>
    <font>
      <sz val="11"/>
      <color rgb="FF000000"/>
      <name val="Calibri"/>
      <family val="2"/>
      <scheme val="minor"/>
    </font>
    <font>
      <b/>
      <sz val="11"/>
      <color rgb="FF000000"/>
      <name val="Calibri"/>
      <family val="2"/>
      <scheme val="minor"/>
    </font>
    <font>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44"/>
      </patternFill>
    </fill>
    <fill>
      <patternFill patternType="solid">
        <fgColor theme="7" tint="0.59999389629810485"/>
        <bgColor indexed="64"/>
      </patternFill>
    </fill>
    <fill>
      <patternFill patternType="solid">
        <fgColor theme="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9" fontId="2" fillId="0" borderId="0" applyFont="0" applyFill="0" applyBorder="0" applyAlignment="0" applyProtection="0"/>
    <xf numFmtId="0" fontId="2" fillId="0" borderId="0"/>
    <xf numFmtId="9" fontId="1" fillId="0" borderId="0" applyFont="0" applyFill="0" applyBorder="0" applyAlignment="0" applyProtection="0"/>
  </cellStyleXfs>
  <cellXfs count="77">
    <xf numFmtId="0" fontId="0" fillId="0" borderId="0" xfId="0"/>
    <xf numFmtId="0" fontId="3" fillId="2" borderId="0" xfId="0" applyFont="1" applyFill="1"/>
    <xf numFmtId="0" fontId="3" fillId="2" borderId="0" xfId="0" applyFont="1" applyFill="1" applyAlignment="1">
      <alignment horizontal="center" vertical="center"/>
    </xf>
    <xf numFmtId="0" fontId="3" fillId="2" borderId="0" xfId="0" applyFont="1" applyFill="1" applyAlignment="1">
      <alignment horizontal="left"/>
    </xf>
    <xf numFmtId="0" fontId="3" fillId="2" borderId="0" xfId="0" applyFont="1" applyFill="1" applyBorder="1" applyAlignment="1">
      <alignment horizontal="left" vertical="center"/>
    </xf>
    <xf numFmtId="0" fontId="5" fillId="4" borderId="1" xfId="0" applyFont="1" applyFill="1" applyBorder="1" applyAlignment="1">
      <alignment horizontal="center" vertical="center" wrapText="1"/>
    </xf>
    <xf numFmtId="0" fontId="6" fillId="2" borderId="0" xfId="0" applyFont="1" applyFill="1" applyAlignment="1">
      <alignment horizontal="right" vertical="top"/>
    </xf>
    <xf numFmtId="0" fontId="4"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left" wrapText="1"/>
    </xf>
    <xf numFmtId="0" fontId="2" fillId="7" borderId="1" xfId="0" applyFont="1" applyFill="1" applyBorder="1" applyAlignment="1" applyProtection="1">
      <alignment horizontal="center" vertical="center" wrapText="1"/>
      <protection hidden="1"/>
    </xf>
    <xf numFmtId="0" fontId="4" fillId="8" borderId="1" xfId="0" applyFont="1" applyFill="1" applyBorder="1"/>
    <xf numFmtId="0" fontId="4" fillId="2" borderId="0" xfId="0" applyFont="1" applyFill="1" applyAlignment="1">
      <alignment horizontal="center" vertical="top"/>
    </xf>
    <xf numFmtId="0" fontId="7" fillId="2" borderId="0"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9" fontId="3" fillId="2" borderId="1" xfId="0" applyNumberFormat="1" applyFont="1" applyFill="1" applyBorder="1" applyAlignment="1">
      <alignment horizontal="left" vertical="center" wrapText="1"/>
    </xf>
    <xf numFmtId="9" fontId="3" fillId="2" borderId="1" xfId="4" applyFont="1" applyFill="1" applyBorder="1" applyAlignment="1">
      <alignment horizontal="center" vertical="center"/>
    </xf>
    <xf numFmtId="9" fontId="3" fillId="2" borderId="1" xfId="2" applyFont="1" applyFill="1" applyBorder="1" applyAlignment="1">
      <alignment horizontal="left" vertical="center" wrapText="1"/>
    </xf>
    <xf numFmtId="0" fontId="3" fillId="2" borderId="1" xfId="0" applyFont="1" applyFill="1" applyBorder="1" applyAlignment="1">
      <alignment horizontal="left" vertical="center" wrapText="1" readingOrder="1"/>
    </xf>
    <xf numFmtId="9" fontId="3" fillId="2" borderId="1" xfId="4" applyFont="1" applyFill="1" applyBorder="1" applyAlignment="1">
      <alignment horizontal="left" vertical="center" wrapText="1"/>
    </xf>
    <xf numFmtId="9" fontId="3" fillId="2" borderId="1" xfId="0" applyNumberFormat="1" applyFont="1" applyFill="1" applyBorder="1" applyAlignment="1">
      <alignment horizontal="center" vertical="center"/>
    </xf>
    <xf numFmtId="164" fontId="3" fillId="2" borderId="1" xfId="2" applyNumberFormat="1" applyFont="1" applyFill="1" applyBorder="1" applyAlignment="1">
      <alignment horizontal="left" vertical="center" wrapText="1"/>
    </xf>
    <xf numFmtId="2" fontId="3" fillId="2" borderId="1" xfId="2" applyNumberFormat="1" applyFont="1" applyFill="1" applyBorder="1" applyAlignment="1">
      <alignment horizontal="left" vertical="center" wrapText="1"/>
    </xf>
    <xf numFmtId="0" fontId="3" fillId="2" borderId="1" xfId="0" applyFont="1" applyFill="1" applyBorder="1" applyAlignment="1">
      <alignment horizontal="left" vertical="center"/>
    </xf>
    <xf numFmtId="43" fontId="3" fillId="2" borderId="1" xfId="1" applyFont="1" applyFill="1" applyBorder="1" applyAlignment="1">
      <alignment horizontal="left" vertical="center" wrapText="1"/>
    </xf>
    <xf numFmtId="165" fontId="3" fillId="2" borderId="1" xfId="1" applyNumberFormat="1" applyFont="1" applyFill="1" applyBorder="1" applyAlignment="1">
      <alignment horizontal="left" vertical="center" wrapText="1"/>
    </xf>
    <xf numFmtId="3" fontId="3" fillId="2" borderId="1" xfId="0" applyNumberFormat="1" applyFont="1" applyFill="1" applyBorder="1" applyAlignment="1">
      <alignment horizontal="left" vertical="center" wrapText="1"/>
    </xf>
    <xf numFmtId="0" fontId="3" fillId="2" borderId="1" xfId="3" applyFont="1" applyFill="1" applyBorder="1" applyAlignment="1">
      <alignment horizontal="left" vertical="center" wrapText="1"/>
    </xf>
    <xf numFmtId="17" fontId="3" fillId="2" borderId="1" xfId="0" applyNumberFormat="1" applyFont="1" applyFill="1" applyBorder="1" applyAlignment="1">
      <alignment horizontal="left" vertical="center" wrapText="1"/>
    </xf>
    <xf numFmtId="166" fontId="3" fillId="2" borderId="1" xfId="4" applyNumberFormat="1" applyFont="1" applyFill="1" applyBorder="1" applyAlignment="1">
      <alignment horizontal="left" vertical="center" wrapText="1"/>
    </xf>
    <xf numFmtId="9" fontId="3" fillId="2" borderId="1" xfId="4" applyNumberFormat="1" applyFont="1" applyFill="1" applyBorder="1" applyAlignment="1">
      <alignment horizontal="center" vertical="center"/>
    </xf>
    <xf numFmtId="10" fontId="3" fillId="2" borderId="1" xfId="0" applyNumberFormat="1" applyFont="1" applyFill="1" applyBorder="1" applyAlignment="1">
      <alignment horizontal="center" vertical="center"/>
    </xf>
    <xf numFmtId="166" fontId="3" fillId="2" borderId="1" xfId="4" applyNumberFormat="1" applyFont="1" applyFill="1" applyBorder="1" applyAlignment="1">
      <alignment horizontal="center" vertical="center"/>
    </xf>
    <xf numFmtId="0" fontId="3" fillId="2" borderId="1" xfId="0" applyNumberFormat="1" applyFont="1" applyFill="1" applyBorder="1" applyAlignment="1">
      <alignment horizontal="left" vertical="center" wrapText="1"/>
    </xf>
    <xf numFmtId="0" fontId="3" fillId="2" borderId="0" xfId="0" applyFont="1" applyFill="1" applyAlignment="1">
      <alignment horizontal="left" vertical="center"/>
    </xf>
    <xf numFmtId="1" fontId="3" fillId="2" borderId="1" xfId="0" applyNumberFormat="1" applyFont="1" applyFill="1" applyBorder="1" applyAlignment="1">
      <alignment horizontal="left" vertical="center" wrapText="1"/>
    </xf>
    <xf numFmtId="10" fontId="3"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10" fontId="3" fillId="2" borderId="0" xfId="0" applyNumberFormat="1" applyFont="1" applyFill="1" applyAlignment="1">
      <alignment horizontal="left" vertical="center"/>
    </xf>
    <xf numFmtId="0" fontId="8"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vertical="center" wrapText="1"/>
    </xf>
    <xf numFmtId="9" fontId="4" fillId="9" borderId="1" xfId="4" applyFont="1" applyFill="1" applyBorder="1" applyAlignment="1">
      <alignment horizontal="center" vertical="center"/>
    </xf>
    <xf numFmtId="9" fontId="3" fillId="2" borderId="2" xfId="4" applyFont="1" applyFill="1" applyBorder="1" applyAlignment="1">
      <alignment horizontal="center" vertical="center" wrapText="1"/>
    </xf>
    <xf numFmtId="9" fontId="3" fillId="2" borderId="4" xfId="4" applyFont="1" applyFill="1" applyBorder="1" applyAlignment="1">
      <alignment horizontal="center" vertical="center" wrapText="1"/>
    </xf>
    <xf numFmtId="9" fontId="3" fillId="2" borderId="3" xfId="4"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9" fontId="3" fillId="2" borderId="2"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9" fontId="3" fillId="2" borderId="2" xfId="4" applyFont="1" applyFill="1" applyBorder="1" applyAlignment="1">
      <alignment horizontal="center" vertical="center"/>
    </xf>
    <xf numFmtId="9" fontId="3" fillId="2" borderId="4" xfId="4" applyFont="1" applyFill="1" applyBorder="1" applyAlignment="1">
      <alignment horizontal="center" vertical="center"/>
    </xf>
    <xf numFmtId="9" fontId="3" fillId="2" borderId="3" xfId="4" applyFont="1" applyFill="1" applyBorder="1" applyAlignment="1">
      <alignment horizontal="center" vertical="center"/>
    </xf>
    <xf numFmtId="0" fontId="4" fillId="6" borderId="1" xfId="0" applyFont="1" applyFill="1" applyBorder="1" applyAlignment="1" applyProtection="1">
      <alignment horizontal="center" vertical="center" wrapText="1"/>
      <protection hidden="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4" fontId="3" fillId="2" borderId="1" xfId="0" applyNumberFormat="1" applyFont="1" applyFill="1" applyBorder="1" applyAlignment="1">
      <alignment horizontal="left" vertical="center" wrapText="1"/>
    </xf>
    <xf numFmtId="0" fontId="5" fillId="4" borderId="1" xfId="0" applyFont="1" applyFill="1" applyBorder="1" applyAlignment="1">
      <alignment horizontal="center" vertical="center" wrapText="1"/>
    </xf>
    <xf numFmtId="9" fontId="3" fillId="2" borderId="1" xfId="0" applyNumberFormat="1" applyFont="1" applyFill="1" applyBorder="1" applyAlignment="1">
      <alignment horizontal="left" vertical="center" wrapText="1"/>
    </xf>
    <xf numFmtId="9" fontId="3" fillId="2" borderId="1" xfId="4" applyFont="1" applyFill="1" applyBorder="1" applyAlignment="1">
      <alignment horizontal="left" vertical="center" wrapText="1"/>
    </xf>
    <xf numFmtId="9" fontId="3" fillId="2" borderId="2" xfId="4" applyFont="1" applyFill="1" applyBorder="1" applyAlignment="1">
      <alignment horizontal="left" vertical="center" wrapText="1"/>
    </xf>
    <xf numFmtId="9" fontId="3" fillId="2" borderId="3" xfId="4"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xf>
    <xf numFmtId="9" fontId="3" fillId="2" borderId="2" xfId="0" applyNumberFormat="1" applyFont="1" applyFill="1" applyBorder="1" applyAlignment="1">
      <alignment horizontal="left" vertical="center" wrapText="1"/>
    </xf>
    <xf numFmtId="9" fontId="3" fillId="2" borderId="4" xfId="0" applyNumberFormat="1" applyFont="1" applyFill="1" applyBorder="1" applyAlignment="1">
      <alignment horizontal="left" vertical="center" wrapText="1"/>
    </xf>
    <xf numFmtId="9" fontId="3" fillId="2" borderId="3" xfId="0" applyNumberFormat="1" applyFont="1" applyFill="1" applyBorder="1" applyAlignment="1">
      <alignment horizontal="left" vertical="center" wrapText="1"/>
    </xf>
  </cellXfs>
  <cellStyles count="5">
    <cellStyle name="Millares" xfId="1" builtinId="3"/>
    <cellStyle name="Normal" xfId="0" builtinId="0"/>
    <cellStyle name="Normal 10" xfId="3"/>
    <cellStyle name="Porcentaje" xfId="4"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1073542</xdr:colOff>
      <xdr:row>1</xdr:row>
      <xdr:rowOff>89130</xdr:rowOff>
    </xdr:from>
    <xdr:to>
      <xdr:col>2</xdr:col>
      <xdr:colOff>707573</xdr:colOff>
      <xdr:row>1</xdr:row>
      <xdr:rowOff>1140698</xdr:rowOff>
    </xdr:to>
    <xdr:pic>
      <xdr:nvPicPr>
        <xdr:cNvPr id="2" name="Imagen 1" descr="escudo-alc">
          <a:extLst>
            <a:ext uri="{FF2B5EF4-FFF2-40B4-BE49-F238E27FC236}">
              <a16:creationId xmlns:a16="http://schemas.microsoft.com/office/drawing/2014/main" xmlns="" id="{757E4355-F4FD-4639-98EF-B7361DD8B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0435" y="266023"/>
          <a:ext cx="1715924" cy="1051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arciag/AppData/Local/Microsoft/Windows/INetCache/Content.Outlook/LC6F01CJ/Formato%20Plan%20de%20adecuaci&#243;n%20MIPG%20Pol&#237;tica%20de%20Planeaci&#243;n%20institucional%20consolidado%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FAMILIA%20BARRETO/Downloads/PLAN%20DE%20ADECUACI&#211;N%20AUDITORIA%20Y%20CONTRO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cmojica/Downloads/2019-01-11%20Formato%20Plan%20adecuacion%20MIPG%20Trans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2-14%20Formato%20Plan%20adecuacion%20MIPG%20DO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mtorresp\AppData\Local\Temp\2019-01-11%20Formato%20Plan%20adecuacion%20MIP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2-14%20%20Observaciones%20Plan%20adecuacion%20MIPG%20T.H%20e%20Integrida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1-11%20Formato%20Plan%20adecuacion%20MIPG%20Ambient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garciag/AppData/Local/Microsoft/Windows/INetCache/Content.Outlook/LC6F01CJ/2019-02-18%20Plan%20G.%20del%20C_.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mojica/Downloads/2019-01-11%20Formato%20Plan%20adecuacion%20MIPG%20Tran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Hoja 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75"/>
  <sheetViews>
    <sheetView tabSelected="1" zoomScale="70" zoomScaleNormal="70" workbookViewId="0">
      <selection activeCell="I9" sqref="I9"/>
    </sheetView>
  </sheetViews>
  <sheetFormatPr baseColWidth="10" defaultRowHeight="14.25" x14ac:dyDescent="0.2"/>
  <cols>
    <col min="1" max="1" width="2.5703125" style="1" customWidth="1"/>
    <col min="2" max="2" width="31.140625" style="2" customWidth="1"/>
    <col min="3" max="3" width="29.42578125" style="2" customWidth="1"/>
    <col min="4" max="4" width="29.140625" style="1" customWidth="1"/>
    <col min="5" max="5" width="24.42578125" style="1" customWidth="1"/>
    <col min="6" max="8" width="21.28515625" style="1" customWidth="1"/>
    <col min="9" max="9" width="33.5703125" style="1" customWidth="1"/>
    <col min="10" max="10" width="21.28515625" style="1" customWidth="1"/>
    <col min="11" max="11" width="45.28515625" style="1" customWidth="1"/>
    <col min="12" max="13" width="21.28515625" style="1" customWidth="1"/>
    <col min="14" max="16" width="14.42578125" style="1" customWidth="1"/>
    <col min="17" max="17" width="25.140625" style="1" customWidth="1"/>
    <col min="18" max="18" width="56" style="1" customWidth="1"/>
    <col min="19" max="21" width="14.42578125" style="1" customWidth="1"/>
    <col min="22" max="22" width="33.140625" style="1" customWidth="1"/>
    <col min="23" max="23" width="81.85546875" style="1" customWidth="1"/>
    <col min="24" max="26" width="14.42578125" style="1" hidden="1" customWidth="1"/>
    <col min="27" max="27" width="26.5703125" style="1" hidden="1" customWidth="1"/>
    <col min="28" max="31" width="14.42578125" style="1" hidden="1" customWidth="1"/>
    <col min="32" max="32" width="30" style="1" hidden="1" customWidth="1"/>
    <col min="33" max="33" width="14.42578125" style="1" hidden="1" customWidth="1"/>
    <col min="34" max="34" width="11.42578125" style="1" customWidth="1"/>
    <col min="35" max="40" width="11.42578125" style="2" customWidth="1"/>
    <col min="41" max="16384" width="11.42578125" style="1"/>
  </cols>
  <sheetData>
    <row r="2" spans="2:41" ht="110.25" customHeight="1" x14ac:dyDescent="0.2">
      <c r="B2" s="59"/>
      <c r="C2" s="59"/>
      <c r="D2" s="60" t="s">
        <v>390</v>
      </c>
      <c r="E2" s="60"/>
      <c r="F2" s="60"/>
      <c r="G2" s="60"/>
      <c r="H2" s="60"/>
      <c r="I2" s="60"/>
      <c r="J2" s="60"/>
      <c r="K2" s="60"/>
      <c r="L2" s="60"/>
      <c r="M2" s="60"/>
      <c r="AG2" s="6" t="s">
        <v>0</v>
      </c>
    </row>
    <row r="3" spans="2:41" x14ac:dyDescent="0.2">
      <c r="D3" s="3"/>
    </row>
    <row r="4" spans="2:41" x14ac:dyDescent="0.2">
      <c r="D4" s="3"/>
    </row>
    <row r="5" spans="2:41" x14ac:dyDescent="0.2">
      <c r="D5" s="4"/>
    </row>
    <row r="6" spans="2:41" s="2" customFormat="1" ht="15" x14ac:dyDescent="0.25">
      <c r="B6" s="61" t="s">
        <v>1</v>
      </c>
      <c r="C6" s="61"/>
      <c r="D6" s="62" t="s">
        <v>2</v>
      </c>
      <c r="E6" s="62"/>
      <c r="F6" s="62"/>
      <c r="G6" s="62"/>
      <c r="H6" s="62"/>
      <c r="I6" s="62"/>
      <c r="J6" s="62"/>
      <c r="K6" s="62"/>
      <c r="L6" s="62"/>
      <c r="M6" s="62"/>
      <c r="N6" s="8"/>
      <c r="O6" s="8"/>
      <c r="P6" s="8"/>
      <c r="Q6" s="8"/>
      <c r="R6" s="8"/>
      <c r="S6" s="8"/>
      <c r="T6" s="8"/>
      <c r="U6" s="8"/>
      <c r="V6" s="8"/>
      <c r="W6" s="13"/>
      <c r="X6" s="8"/>
      <c r="Y6" s="8"/>
      <c r="Z6" s="8"/>
      <c r="AA6" s="8"/>
      <c r="AB6" s="8"/>
      <c r="AC6" s="8"/>
      <c r="AD6" s="8"/>
      <c r="AE6" s="8"/>
      <c r="AF6" s="8"/>
      <c r="AG6" s="8"/>
      <c r="AI6" s="57" t="s">
        <v>441</v>
      </c>
      <c r="AJ6" s="57"/>
      <c r="AK6" s="57"/>
      <c r="AL6" s="57" t="s">
        <v>439</v>
      </c>
      <c r="AM6" s="57"/>
      <c r="AN6" s="57"/>
    </row>
    <row r="7" spans="2:41" s="7" customFormat="1" ht="15" x14ac:dyDescent="0.25">
      <c r="B7" s="63" t="s">
        <v>3</v>
      </c>
      <c r="C7" s="63" t="s">
        <v>383</v>
      </c>
      <c r="D7" s="64" t="s">
        <v>4</v>
      </c>
      <c r="E7" s="64" t="s">
        <v>5</v>
      </c>
      <c r="F7" s="64" t="s">
        <v>6</v>
      </c>
      <c r="G7" s="64" t="s">
        <v>7</v>
      </c>
      <c r="H7" s="64" t="s">
        <v>8</v>
      </c>
      <c r="I7" s="64" t="s">
        <v>9</v>
      </c>
      <c r="J7" s="64" t="s">
        <v>10</v>
      </c>
      <c r="K7" s="64" t="s">
        <v>11</v>
      </c>
      <c r="L7" s="64" t="s">
        <v>12</v>
      </c>
      <c r="M7" s="64" t="s">
        <v>13</v>
      </c>
      <c r="N7" s="66" t="s">
        <v>14</v>
      </c>
      <c r="O7" s="66"/>
      <c r="P7" s="66"/>
      <c r="Q7" s="66"/>
      <c r="R7" s="66"/>
      <c r="S7" s="66" t="s">
        <v>15</v>
      </c>
      <c r="T7" s="66"/>
      <c r="U7" s="66"/>
      <c r="V7" s="66"/>
      <c r="W7" s="66"/>
      <c r="X7" s="66" t="s">
        <v>16</v>
      </c>
      <c r="Y7" s="66"/>
      <c r="Z7" s="66"/>
      <c r="AA7" s="66"/>
      <c r="AB7" s="66"/>
      <c r="AC7" s="66" t="s">
        <v>17</v>
      </c>
      <c r="AD7" s="66"/>
      <c r="AE7" s="66"/>
      <c r="AF7" s="66"/>
      <c r="AG7" s="66"/>
      <c r="AI7" s="57"/>
      <c r="AJ7" s="57"/>
      <c r="AK7" s="57"/>
      <c r="AL7" s="57"/>
      <c r="AM7" s="57"/>
      <c r="AN7" s="57"/>
    </row>
    <row r="8" spans="2:41" s="7" customFormat="1" ht="45" x14ac:dyDescent="0.25">
      <c r="B8" s="63"/>
      <c r="C8" s="63"/>
      <c r="D8" s="64"/>
      <c r="E8" s="64"/>
      <c r="F8" s="64"/>
      <c r="G8" s="64"/>
      <c r="H8" s="64"/>
      <c r="I8" s="64"/>
      <c r="J8" s="64"/>
      <c r="K8" s="64"/>
      <c r="L8" s="64"/>
      <c r="M8" s="64"/>
      <c r="N8" s="5" t="s">
        <v>18</v>
      </c>
      <c r="O8" s="5" t="s">
        <v>19</v>
      </c>
      <c r="P8" s="5" t="s">
        <v>20</v>
      </c>
      <c r="Q8" s="5" t="s">
        <v>21</v>
      </c>
      <c r="R8" s="5" t="s">
        <v>22</v>
      </c>
      <c r="S8" s="5" t="s">
        <v>18</v>
      </c>
      <c r="T8" s="5" t="s">
        <v>19</v>
      </c>
      <c r="U8" s="5" t="s">
        <v>20</v>
      </c>
      <c r="V8" s="5" t="s">
        <v>21</v>
      </c>
      <c r="W8" s="5" t="s">
        <v>22</v>
      </c>
      <c r="X8" s="5" t="s">
        <v>18</v>
      </c>
      <c r="Y8" s="5" t="s">
        <v>19</v>
      </c>
      <c r="Z8" s="5" t="s">
        <v>20</v>
      </c>
      <c r="AA8" s="5" t="s">
        <v>21</v>
      </c>
      <c r="AB8" s="5" t="s">
        <v>22</v>
      </c>
      <c r="AC8" s="5" t="s">
        <v>18</v>
      </c>
      <c r="AD8" s="5" t="s">
        <v>19</v>
      </c>
      <c r="AE8" s="5" t="s">
        <v>20</v>
      </c>
      <c r="AF8" s="5" t="s">
        <v>21</v>
      </c>
      <c r="AG8" s="5" t="s">
        <v>22</v>
      </c>
      <c r="AI8" s="10" t="s">
        <v>431</v>
      </c>
      <c r="AJ8" s="10" t="s">
        <v>432</v>
      </c>
      <c r="AK8" s="10" t="s">
        <v>429</v>
      </c>
      <c r="AL8" s="10" t="s">
        <v>431</v>
      </c>
      <c r="AM8" s="10" t="s">
        <v>432</v>
      </c>
      <c r="AN8" s="10" t="s">
        <v>430</v>
      </c>
      <c r="AO8" s="12"/>
    </row>
    <row r="9" spans="2:41" s="36" customFormat="1" ht="213.75" x14ac:dyDescent="0.25">
      <c r="B9" s="15" t="s">
        <v>373</v>
      </c>
      <c r="C9" s="15" t="s">
        <v>23</v>
      </c>
      <c r="D9" s="15" t="s">
        <v>24</v>
      </c>
      <c r="E9" s="15" t="s">
        <v>25</v>
      </c>
      <c r="F9" s="16">
        <v>43556</v>
      </c>
      <c r="G9" s="16">
        <v>43829</v>
      </c>
      <c r="H9" s="15" t="s">
        <v>26</v>
      </c>
      <c r="I9" s="15" t="s">
        <v>27</v>
      </c>
      <c r="J9" s="15" t="s">
        <v>28</v>
      </c>
      <c r="K9" s="15" t="s">
        <v>29</v>
      </c>
      <c r="L9" s="15" t="s">
        <v>30</v>
      </c>
      <c r="M9" s="15" t="s">
        <v>31</v>
      </c>
      <c r="N9" s="15"/>
      <c r="O9" s="15"/>
      <c r="P9" s="15"/>
      <c r="Q9" s="15"/>
      <c r="R9" s="15"/>
      <c r="S9" s="17">
        <v>0.3</v>
      </c>
      <c r="T9" s="17">
        <v>0.3</v>
      </c>
      <c r="U9" s="17">
        <f>+(T9/S9)</f>
        <v>1</v>
      </c>
      <c r="V9" s="15" t="s">
        <v>32</v>
      </c>
      <c r="W9" s="15" t="s">
        <v>456</v>
      </c>
      <c r="X9" s="17">
        <v>0.3</v>
      </c>
      <c r="Y9" s="15"/>
      <c r="Z9" s="15"/>
      <c r="AA9" s="15" t="s">
        <v>33</v>
      </c>
      <c r="AB9" s="15"/>
      <c r="AC9" s="17">
        <v>0.4</v>
      </c>
      <c r="AD9" s="15"/>
      <c r="AE9" s="15"/>
      <c r="AF9" s="15" t="s">
        <v>34</v>
      </c>
      <c r="AG9" s="15"/>
      <c r="AI9" s="18">
        <v>0.3</v>
      </c>
      <c r="AJ9" s="18">
        <v>0.3</v>
      </c>
      <c r="AK9" s="18">
        <f t="shared" ref="AK9:AK14" si="0">+AJ9/AI9</f>
        <v>1</v>
      </c>
      <c r="AL9" s="18">
        <v>1</v>
      </c>
      <c r="AM9" s="18">
        <f>+AJ9</f>
        <v>0.3</v>
      </c>
      <c r="AN9" s="18">
        <f t="shared" ref="AN9:AN14" si="1">+AM9/AL9</f>
        <v>0.3</v>
      </c>
    </row>
    <row r="10" spans="2:41" s="36" customFormat="1" ht="313.5" x14ac:dyDescent="0.25">
      <c r="B10" s="15" t="s">
        <v>373</v>
      </c>
      <c r="C10" s="15" t="s">
        <v>23</v>
      </c>
      <c r="D10" s="15" t="s">
        <v>35</v>
      </c>
      <c r="E10" s="15" t="s">
        <v>36</v>
      </c>
      <c r="F10" s="16">
        <v>43556</v>
      </c>
      <c r="G10" s="16">
        <v>43829</v>
      </c>
      <c r="H10" s="15" t="s">
        <v>37</v>
      </c>
      <c r="I10" s="15" t="s">
        <v>38</v>
      </c>
      <c r="J10" s="15" t="s">
        <v>39</v>
      </c>
      <c r="K10" s="15" t="s">
        <v>40</v>
      </c>
      <c r="L10" s="15" t="s">
        <v>30</v>
      </c>
      <c r="M10" s="15" t="s">
        <v>31</v>
      </c>
      <c r="N10" s="15"/>
      <c r="O10" s="15"/>
      <c r="P10" s="15"/>
      <c r="Q10" s="15"/>
      <c r="R10" s="15"/>
      <c r="S10" s="17">
        <v>0.4</v>
      </c>
      <c r="T10" s="17">
        <v>0.4</v>
      </c>
      <c r="U10" s="17">
        <f t="shared" ref="U10:U12" si="2">+(T10/S10)</f>
        <v>1</v>
      </c>
      <c r="V10" s="15" t="s">
        <v>41</v>
      </c>
      <c r="W10" s="15" t="s">
        <v>457</v>
      </c>
      <c r="X10" s="17">
        <v>0.3</v>
      </c>
      <c r="Y10" s="15"/>
      <c r="Z10" s="15"/>
      <c r="AA10" s="15" t="s">
        <v>42</v>
      </c>
      <c r="AB10" s="15"/>
      <c r="AC10" s="17">
        <v>0.3</v>
      </c>
      <c r="AD10" s="15"/>
      <c r="AE10" s="15"/>
      <c r="AF10" s="15" t="s">
        <v>43</v>
      </c>
      <c r="AG10" s="15"/>
      <c r="AI10" s="18">
        <v>0.4</v>
      </c>
      <c r="AJ10" s="18">
        <v>0.4</v>
      </c>
      <c r="AK10" s="18">
        <f t="shared" si="0"/>
        <v>1</v>
      </c>
      <c r="AL10" s="18">
        <v>1</v>
      </c>
      <c r="AM10" s="18">
        <f>+AJ10</f>
        <v>0.4</v>
      </c>
      <c r="AN10" s="18">
        <f t="shared" si="1"/>
        <v>0.4</v>
      </c>
    </row>
    <row r="11" spans="2:41" s="36" customFormat="1" ht="185.25" x14ac:dyDescent="0.25">
      <c r="B11" s="15" t="s">
        <v>373</v>
      </c>
      <c r="C11" s="15" t="s">
        <v>23</v>
      </c>
      <c r="D11" s="15" t="s">
        <v>44</v>
      </c>
      <c r="E11" s="15" t="s">
        <v>45</v>
      </c>
      <c r="F11" s="16">
        <v>43556</v>
      </c>
      <c r="G11" s="16">
        <v>43829</v>
      </c>
      <c r="H11" s="15" t="s">
        <v>46</v>
      </c>
      <c r="I11" s="15" t="s">
        <v>47</v>
      </c>
      <c r="J11" s="15" t="s">
        <v>48</v>
      </c>
      <c r="K11" s="15" t="s">
        <v>49</v>
      </c>
      <c r="L11" s="15" t="s">
        <v>30</v>
      </c>
      <c r="M11" s="15" t="s">
        <v>31</v>
      </c>
      <c r="N11" s="17"/>
      <c r="O11" s="15"/>
      <c r="P11" s="15"/>
      <c r="Q11" s="15"/>
      <c r="R11" s="17"/>
      <c r="S11" s="17">
        <v>0.2</v>
      </c>
      <c r="T11" s="17">
        <v>0.2</v>
      </c>
      <c r="U11" s="17">
        <f t="shared" si="2"/>
        <v>1</v>
      </c>
      <c r="V11" s="15" t="s">
        <v>50</v>
      </c>
      <c r="W11" s="15" t="s">
        <v>458</v>
      </c>
      <c r="X11" s="19">
        <v>0.3</v>
      </c>
      <c r="Y11" s="15"/>
      <c r="Z11" s="15"/>
      <c r="AA11" s="15" t="s">
        <v>50</v>
      </c>
      <c r="AB11" s="15"/>
      <c r="AC11" s="17">
        <v>0.5</v>
      </c>
      <c r="AD11" s="15"/>
      <c r="AE11" s="15"/>
      <c r="AF11" s="15" t="s">
        <v>51</v>
      </c>
      <c r="AG11" s="15"/>
      <c r="AI11" s="18">
        <v>0.2</v>
      </c>
      <c r="AJ11" s="18">
        <v>0.2</v>
      </c>
      <c r="AK11" s="18">
        <f t="shared" si="0"/>
        <v>1</v>
      </c>
      <c r="AL11" s="18">
        <v>1</v>
      </c>
      <c r="AM11" s="18">
        <f>+AJ11</f>
        <v>0.2</v>
      </c>
      <c r="AN11" s="18">
        <f t="shared" si="1"/>
        <v>0.2</v>
      </c>
    </row>
    <row r="12" spans="2:41" s="36" customFormat="1" ht="409.5" x14ac:dyDescent="0.25">
      <c r="B12" s="15" t="s">
        <v>373</v>
      </c>
      <c r="C12" s="15" t="s">
        <v>52</v>
      </c>
      <c r="D12" s="20" t="s">
        <v>53</v>
      </c>
      <c r="E12" s="15" t="s">
        <v>434</v>
      </c>
      <c r="F12" s="16">
        <v>43497</v>
      </c>
      <c r="G12" s="16">
        <v>43829</v>
      </c>
      <c r="H12" s="15" t="s">
        <v>54</v>
      </c>
      <c r="I12" s="15" t="s">
        <v>55</v>
      </c>
      <c r="J12" s="15" t="s">
        <v>48</v>
      </c>
      <c r="K12" s="15" t="s">
        <v>56</v>
      </c>
      <c r="L12" s="15" t="s">
        <v>30</v>
      </c>
      <c r="M12" s="15" t="s">
        <v>31</v>
      </c>
      <c r="N12" s="17">
        <v>1</v>
      </c>
      <c r="O12" s="17">
        <v>1</v>
      </c>
      <c r="P12" s="21">
        <f>+O12/N12</f>
        <v>1</v>
      </c>
      <c r="Q12" s="15" t="s">
        <v>57</v>
      </c>
      <c r="R12" s="15" t="s">
        <v>502</v>
      </c>
      <c r="S12" s="17">
        <v>1</v>
      </c>
      <c r="T12" s="17">
        <v>1</v>
      </c>
      <c r="U12" s="17">
        <f t="shared" si="2"/>
        <v>1</v>
      </c>
      <c r="V12" s="15" t="s">
        <v>57</v>
      </c>
      <c r="W12" s="15" t="s">
        <v>460</v>
      </c>
      <c r="X12" s="17">
        <v>1</v>
      </c>
      <c r="Y12" s="15"/>
      <c r="Z12" s="15"/>
      <c r="AA12" s="15" t="s">
        <v>57</v>
      </c>
      <c r="AB12" s="15"/>
      <c r="AC12" s="17">
        <v>1</v>
      </c>
      <c r="AD12" s="15"/>
      <c r="AE12" s="15"/>
      <c r="AF12" s="15" t="s">
        <v>58</v>
      </c>
      <c r="AG12" s="15"/>
      <c r="AI12" s="18">
        <f>+N12</f>
        <v>1</v>
      </c>
      <c r="AJ12" s="18">
        <f>+O12</f>
        <v>1</v>
      </c>
      <c r="AK12" s="18">
        <f t="shared" si="0"/>
        <v>1</v>
      </c>
      <c r="AL12" s="18">
        <v>1</v>
      </c>
      <c r="AM12" s="18">
        <v>0.5</v>
      </c>
      <c r="AN12" s="18">
        <f t="shared" si="1"/>
        <v>0.5</v>
      </c>
    </row>
    <row r="13" spans="2:41" s="36" customFormat="1" ht="199.5" x14ac:dyDescent="0.25">
      <c r="B13" s="15" t="s">
        <v>374</v>
      </c>
      <c r="C13" s="15" t="s">
        <v>59</v>
      </c>
      <c r="D13" s="15" t="s">
        <v>60</v>
      </c>
      <c r="E13" s="15" t="s">
        <v>61</v>
      </c>
      <c r="F13" s="16">
        <v>43525</v>
      </c>
      <c r="G13" s="16">
        <v>43646</v>
      </c>
      <c r="H13" s="15" t="s">
        <v>60</v>
      </c>
      <c r="I13" s="15" t="s">
        <v>62</v>
      </c>
      <c r="J13" s="15" t="s">
        <v>39</v>
      </c>
      <c r="K13" s="15" t="s">
        <v>354</v>
      </c>
      <c r="L13" s="15" t="s">
        <v>63</v>
      </c>
      <c r="M13" s="15" t="s">
        <v>64</v>
      </c>
      <c r="N13" s="17">
        <v>0.3</v>
      </c>
      <c r="O13" s="17">
        <v>0.3</v>
      </c>
      <c r="P13" s="17">
        <f>+O13/N13</f>
        <v>1</v>
      </c>
      <c r="Q13" s="15" t="s">
        <v>65</v>
      </c>
      <c r="R13" s="15" t="s">
        <v>433</v>
      </c>
      <c r="S13" s="17">
        <v>0.7</v>
      </c>
      <c r="T13" s="17">
        <v>0.7</v>
      </c>
      <c r="U13" s="21">
        <f>+T13/S13</f>
        <v>1</v>
      </c>
      <c r="V13" s="15" t="s">
        <v>62</v>
      </c>
      <c r="W13" s="15" t="s">
        <v>488</v>
      </c>
      <c r="X13" s="15"/>
      <c r="Y13" s="15"/>
      <c r="Z13" s="15"/>
      <c r="AA13" s="15"/>
      <c r="AB13" s="15"/>
      <c r="AC13" s="15"/>
      <c r="AD13" s="15"/>
      <c r="AE13" s="15"/>
      <c r="AF13" s="15"/>
      <c r="AG13" s="15"/>
      <c r="AI13" s="22">
        <v>1</v>
      </c>
      <c r="AJ13" s="22">
        <v>1</v>
      </c>
      <c r="AK13" s="18">
        <f t="shared" si="0"/>
        <v>1</v>
      </c>
      <c r="AL13" s="22">
        <v>1</v>
      </c>
      <c r="AM13" s="22">
        <f>+AJ13</f>
        <v>1</v>
      </c>
      <c r="AN13" s="18">
        <f t="shared" si="1"/>
        <v>1</v>
      </c>
    </row>
    <row r="14" spans="2:41" s="36" customFormat="1" ht="28.5" x14ac:dyDescent="0.25">
      <c r="B14" s="15" t="s">
        <v>374</v>
      </c>
      <c r="C14" s="15" t="s">
        <v>59</v>
      </c>
      <c r="D14" s="58" t="s">
        <v>111</v>
      </c>
      <c r="E14" s="58" t="s">
        <v>112</v>
      </c>
      <c r="F14" s="65">
        <v>43617</v>
      </c>
      <c r="G14" s="65">
        <v>43799</v>
      </c>
      <c r="H14" s="58" t="s">
        <v>113</v>
      </c>
      <c r="I14" s="58" t="s">
        <v>114</v>
      </c>
      <c r="J14" s="58" t="s">
        <v>48</v>
      </c>
      <c r="K14" s="58" t="s">
        <v>355</v>
      </c>
      <c r="L14" s="58" t="s">
        <v>115</v>
      </c>
      <c r="M14" s="58" t="s">
        <v>72</v>
      </c>
      <c r="N14" s="67">
        <v>0</v>
      </c>
      <c r="O14" s="58"/>
      <c r="P14" s="58"/>
      <c r="Q14" s="58" t="s">
        <v>116</v>
      </c>
      <c r="R14" s="58" t="s">
        <v>116</v>
      </c>
      <c r="S14" s="67">
        <v>0.2</v>
      </c>
      <c r="T14" s="67">
        <v>0.2</v>
      </c>
      <c r="U14" s="68">
        <f>+T14/S14</f>
        <v>1</v>
      </c>
      <c r="V14" s="58" t="s">
        <v>117</v>
      </c>
      <c r="W14" s="58" t="s">
        <v>489</v>
      </c>
      <c r="X14" s="67">
        <v>0.3</v>
      </c>
      <c r="Y14" s="58"/>
      <c r="Z14" s="58"/>
      <c r="AA14" s="58" t="s">
        <v>117</v>
      </c>
      <c r="AB14" s="58"/>
      <c r="AC14" s="67">
        <v>0.5</v>
      </c>
      <c r="AD14" s="58"/>
      <c r="AE14" s="58"/>
      <c r="AF14" s="58" t="s">
        <v>111</v>
      </c>
      <c r="AG14" s="58"/>
      <c r="AI14" s="54">
        <v>0.2</v>
      </c>
      <c r="AJ14" s="54">
        <v>0.2</v>
      </c>
      <c r="AK14" s="54">
        <f t="shared" si="0"/>
        <v>1</v>
      </c>
      <c r="AL14" s="54">
        <v>1</v>
      </c>
      <c r="AM14" s="54">
        <f>+AJ14</f>
        <v>0.2</v>
      </c>
      <c r="AN14" s="54">
        <f t="shared" si="1"/>
        <v>0.2</v>
      </c>
    </row>
    <row r="15" spans="2:41" s="36" customFormat="1" ht="28.5" x14ac:dyDescent="0.25">
      <c r="B15" s="15" t="s">
        <v>375</v>
      </c>
      <c r="C15" s="15" t="s">
        <v>196</v>
      </c>
      <c r="D15" s="58"/>
      <c r="E15" s="58"/>
      <c r="F15" s="65"/>
      <c r="G15" s="65"/>
      <c r="H15" s="58"/>
      <c r="I15" s="58"/>
      <c r="J15" s="58"/>
      <c r="K15" s="58"/>
      <c r="L15" s="58"/>
      <c r="M15" s="58"/>
      <c r="N15" s="67"/>
      <c r="O15" s="58"/>
      <c r="P15" s="58"/>
      <c r="Q15" s="58"/>
      <c r="R15" s="58"/>
      <c r="S15" s="67"/>
      <c r="T15" s="67"/>
      <c r="U15" s="68"/>
      <c r="V15" s="58"/>
      <c r="W15" s="58"/>
      <c r="X15" s="67"/>
      <c r="Y15" s="58"/>
      <c r="Z15" s="58"/>
      <c r="AA15" s="58"/>
      <c r="AB15" s="58"/>
      <c r="AC15" s="67"/>
      <c r="AD15" s="58"/>
      <c r="AE15" s="58"/>
      <c r="AF15" s="58"/>
      <c r="AG15" s="58"/>
      <c r="AI15" s="55"/>
      <c r="AJ15" s="55"/>
      <c r="AK15" s="55"/>
      <c r="AL15" s="55"/>
      <c r="AM15" s="55"/>
      <c r="AN15" s="55"/>
    </row>
    <row r="16" spans="2:41" s="36" customFormat="1" x14ac:dyDescent="0.25">
      <c r="B16" s="15" t="s">
        <v>376</v>
      </c>
      <c r="C16" s="15" t="s">
        <v>372</v>
      </c>
      <c r="D16" s="58"/>
      <c r="E16" s="58"/>
      <c r="F16" s="65"/>
      <c r="G16" s="65"/>
      <c r="H16" s="58"/>
      <c r="I16" s="58"/>
      <c r="J16" s="58"/>
      <c r="K16" s="58"/>
      <c r="L16" s="58"/>
      <c r="M16" s="58"/>
      <c r="N16" s="58"/>
      <c r="O16" s="58"/>
      <c r="P16" s="58"/>
      <c r="Q16" s="58"/>
      <c r="R16" s="58"/>
      <c r="S16" s="67"/>
      <c r="T16" s="67"/>
      <c r="U16" s="68"/>
      <c r="V16" s="58"/>
      <c r="W16" s="58"/>
      <c r="X16" s="67"/>
      <c r="Y16" s="58"/>
      <c r="Z16" s="58"/>
      <c r="AA16" s="58"/>
      <c r="AB16" s="58"/>
      <c r="AC16" s="67"/>
      <c r="AD16" s="58"/>
      <c r="AE16" s="58"/>
      <c r="AF16" s="58"/>
      <c r="AG16" s="58"/>
      <c r="AI16" s="56"/>
      <c r="AJ16" s="56"/>
      <c r="AK16" s="56"/>
      <c r="AL16" s="56"/>
      <c r="AM16" s="56"/>
      <c r="AN16" s="56"/>
    </row>
    <row r="17" spans="2:40" s="36" customFormat="1" ht="99.75" x14ac:dyDescent="0.25">
      <c r="B17" s="58" t="s">
        <v>377</v>
      </c>
      <c r="C17" s="58" t="s">
        <v>380</v>
      </c>
      <c r="D17" s="58" t="s">
        <v>66</v>
      </c>
      <c r="E17" s="15" t="s">
        <v>67</v>
      </c>
      <c r="F17" s="16">
        <v>43497</v>
      </c>
      <c r="G17" s="16">
        <v>43585</v>
      </c>
      <c r="H17" s="15" t="s">
        <v>68</v>
      </c>
      <c r="I17" s="15" t="s">
        <v>69</v>
      </c>
      <c r="J17" s="15" t="s">
        <v>70</v>
      </c>
      <c r="K17" s="15" t="s">
        <v>71</v>
      </c>
      <c r="L17" s="15" t="s">
        <v>63</v>
      </c>
      <c r="M17" s="15" t="s">
        <v>72</v>
      </c>
      <c r="N17" s="23">
        <v>0.4</v>
      </c>
      <c r="O17" s="15">
        <v>0.4</v>
      </c>
      <c r="P17" s="21">
        <f>+O17/N17</f>
        <v>1</v>
      </c>
      <c r="Q17" s="15" t="s">
        <v>73</v>
      </c>
      <c r="R17" s="15" t="s">
        <v>435</v>
      </c>
      <c r="S17" s="23">
        <v>0.6</v>
      </c>
      <c r="T17" s="15">
        <v>0.6</v>
      </c>
      <c r="U17" s="17">
        <v>1</v>
      </c>
      <c r="V17" s="15" t="s">
        <v>74</v>
      </c>
      <c r="W17" s="15" t="s">
        <v>459</v>
      </c>
      <c r="X17" s="24"/>
      <c r="Y17" s="15"/>
      <c r="Z17" s="15"/>
      <c r="AA17" s="15"/>
      <c r="AB17" s="15"/>
      <c r="AC17" s="24"/>
      <c r="AD17" s="15"/>
      <c r="AE17" s="15"/>
      <c r="AF17" s="25"/>
      <c r="AG17" s="15"/>
      <c r="AI17" s="18">
        <v>1</v>
      </c>
      <c r="AJ17" s="18">
        <v>1</v>
      </c>
      <c r="AK17" s="18">
        <f>+AJ17/AI17</f>
        <v>1</v>
      </c>
      <c r="AL17" s="18">
        <v>1</v>
      </c>
      <c r="AM17" s="18">
        <f>+AJ17</f>
        <v>1</v>
      </c>
      <c r="AN17" s="18">
        <f>+AM17/AL17</f>
        <v>1</v>
      </c>
    </row>
    <row r="18" spans="2:40" s="36" customFormat="1" ht="71.25" x14ac:dyDescent="0.25">
      <c r="B18" s="58"/>
      <c r="C18" s="58"/>
      <c r="D18" s="58"/>
      <c r="E18" s="15" t="s">
        <v>75</v>
      </c>
      <c r="F18" s="16">
        <v>43586</v>
      </c>
      <c r="G18" s="16">
        <v>43677</v>
      </c>
      <c r="H18" s="15" t="s">
        <v>76</v>
      </c>
      <c r="I18" s="15" t="s">
        <v>77</v>
      </c>
      <c r="J18" s="15" t="s">
        <v>70</v>
      </c>
      <c r="K18" s="15" t="s">
        <v>78</v>
      </c>
      <c r="L18" s="15" t="s">
        <v>63</v>
      </c>
      <c r="M18" s="15" t="s">
        <v>72</v>
      </c>
      <c r="N18" s="25">
        <v>0</v>
      </c>
      <c r="O18" s="26"/>
      <c r="P18" s="26"/>
      <c r="Q18" s="26"/>
      <c r="R18" s="26"/>
      <c r="S18" s="25">
        <v>0</v>
      </c>
      <c r="T18" s="26"/>
      <c r="U18" s="26"/>
      <c r="V18" s="26"/>
      <c r="W18" s="26"/>
      <c r="X18" s="27">
        <v>1</v>
      </c>
      <c r="Y18" s="15"/>
      <c r="Z18" s="15"/>
      <c r="AA18" s="15" t="s">
        <v>79</v>
      </c>
      <c r="AB18" s="26"/>
      <c r="AC18" s="25"/>
      <c r="AD18" s="25"/>
      <c r="AE18" s="25"/>
      <c r="AF18" s="25"/>
      <c r="AG18" s="15"/>
      <c r="AI18" s="14"/>
      <c r="AJ18" s="14"/>
      <c r="AK18" s="14"/>
      <c r="AL18" s="14"/>
      <c r="AM18" s="14"/>
      <c r="AN18" s="14"/>
    </row>
    <row r="19" spans="2:40" s="36" customFormat="1" ht="71.25" x14ac:dyDescent="0.25">
      <c r="B19" s="58" t="s">
        <v>377</v>
      </c>
      <c r="C19" s="58" t="s">
        <v>380</v>
      </c>
      <c r="D19" s="15" t="s">
        <v>80</v>
      </c>
      <c r="E19" s="15" t="s">
        <v>81</v>
      </c>
      <c r="F19" s="16">
        <v>43586</v>
      </c>
      <c r="G19" s="16">
        <v>43677</v>
      </c>
      <c r="H19" s="15" t="s">
        <v>82</v>
      </c>
      <c r="I19" s="15" t="s">
        <v>83</v>
      </c>
      <c r="J19" s="15" t="s">
        <v>39</v>
      </c>
      <c r="K19" s="15" t="s">
        <v>84</v>
      </c>
      <c r="L19" s="15" t="s">
        <v>63</v>
      </c>
      <c r="M19" s="15" t="s">
        <v>72</v>
      </c>
      <c r="N19" s="25"/>
      <c r="O19" s="25"/>
      <c r="P19" s="25"/>
      <c r="Q19" s="25"/>
      <c r="R19" s="25"/>
      <c r="S19" s="23">
        <v>0.3</v>
      </c>
      <c r="T19" s="15">
        <v>0.3</v>
      </c>
      <c r="U19" s="17">
        <v>1</v>
      </c>
      <c r="V19" s="15" t="s">
        <v>85</v>
      </c>
      <c r="W19" s="15" t="s">
        <v>461</v>
      </c>
      <c r="X19" s="23">
        <v>0.7</v>
      </c>
      <c r="Y19" s="15"/>
      <c r="Z19" s="15"/>
      <c r="AA19" s="15" t="s">
        <v>86</v>
      </c>
      <c r="AB19" s="15"/>
      <c r="AC19" s="23">
        <v>0</v>
      </c>
      <c r="AD19" s="15"/>
      <c r="AE19" s="15"/>
      <c r="AF19" s="15"/>
      <c r="AG19" s="15"/>
      <c r="AI19" s="18">
        <v>0.3</v>
      </c>
      <c r="AJ19" s="18">
        <v>0.3</v>
      </c>
      <c r="AK19" s="18">
        <f>+AJ19/AI19</f>
        <v>1</v>
      </c>
      <c r="AL19" s="18">
        <v>1</v>
      </c>
      <c r="AM19" s="18">
        <f>+AJ19</f>
        <v>0.3</v>
      </c>
      <c r="AN19" s="18">
        <f>+AM19/AL19</f>
        <v>0.3</v>
      </c>
    </row>
    <row r="20" spans="2:40" s="36" customFormat="1" ht="142.5" x14ac:dyDescent="0.25">
      <c r="B20" s="58"/>
      <c r="C20" s="58"/>
      <c r="D20" s="28" t="s">
        <v>87</v>
      </c>
      <c r="E20" s="28" t="s">
        <v>88</v>
      </c>
      <c r="F20" s="16">
        <v>43678</v>
      </c>
      <c r="G20" s="16">
        <v>43814</v>
      </c>
      <c r="H20" s="28" t="s">
        <v>89</v>
      </c>
      <c r="I20" s="28" t="s">
        <v>90</v>
      </c>
      <c r="J20" s="28" t="s">
        <v>39</v>
      </c>
      <c r="K20" s="15" t="s">
        <v>91</v>
      </c>
      <c r="L20" s="15" t="s">
        <v>63</v>
      </c>
      <c r="M20" s="15" t="s">
        <v>72</v>
      </c>
      <c r="N20" s="25">
        <v>0</v>
      </c>
      <c r="O20" s="25"/>
      <c r="P20" s="25"/>
      <c r="Q20" s="25"/>
      <c r="R20" s="25"/>
      <c r="S20" s="25">
        <v>0</v>
      </c>
      <c r="T20" s="25"/>
      <c r="U20" s="25"/>
      <c r="V20" s="25"/>
      <c r="W20" s="25"/>
      <c r="X20" s="25">
        <v>1</v>
      </c>
      <c r="Y20" s="25"/>
      <c r="Z20" s="25"/>
      <c r="AA20" s="15" t="s">
        <v>92</v>
      </c>
      <c r="AB20" s="25"/>
      <c r="AC20" s="25">
        <v>1</v>
      </c>
      <c r="AD20" s="25"/>
      <c r="AE20" s="25"/>
      <c r="AF20" s="15" t="s">
        <v>93</v>
      </c>
      <c r="AG20" s="25"/>
      <c r="AI20" s="14"/>
      <c r="AJ20" s="14"/>
      <c r="AK20" s="14"/>
      <c r="AL20" s="14"/>
      <c r="AM20" s="14"/>
      <c r="AN20" s="14"/>
    </row>
    <row r="21" spans="2:40" s="36" customFormat="1" ht="114" x14ac:dyDescent="0.25">
      <c r="B21" s="15" t="s">
        <v>377</v>
      </c>
      <c r="C21" s="15" t="s">
        <v>381</v>
      </c>
      <c r="D21" s="15" t="s">
        <v>392</v>
      </c>
      <c r="E21" s="15" t="s">
        <v>393</v>
      </c>
      <c r="F21" s="16">
        <v>43554</v>
      </c>
      <c r="G21" s="16">
        <v>43799</v>
      </c>
      <c r="H21" s="15" t="s">
        <v>94</v>
      </c>
      <c r="I21" s="15" t="s">
        <v>95</v>
      </c>
      <c r="J21" s="15" t="s">
        <v>70</v>
      </c>
      <c r="K21" s="15" t="s">
        <v>356</v>
      </c>
      <c r="L21" s="15" t="s">
        <v>96</v>
      </c>
      <c r="M21" s="15" t="s">
        <v>97</v>
      </c>
      <c r="N21" s="17">
        <v>0.1</v>
      </c>
      <c r="O21" s="17">
        <v>0.1</v>
      </c>
      <c r="P21" s="17">
        <f>+O21/N21</f>
        <v>1</v>
      </c>
      <c r="Q21" s="15" t="s">
        <v>98</v>
      </c>
      <c r="R21" s="15" t="s">
        <v>444</v>
      </c>
      <c r="S21" s="17">
        <v>0.1</v>
      </c>
      <c r="T21" s="17">
        <v>0.1</v>
      </c>
      <c r="U21" s="21">
        <f>+T21/S21</f>
        <v>1</v>
      </c>
      <c r="V21" s="15" t="s">
        <v>99</v>
      </c>
      <c r="W21" s="15" t="s">
        <v>451</v>
      </c>
      <c r="X21" s="17">
        <v>0.3</v>
      </c>
      <c r="Y21" s="15"/>
      <c r="Z21" s="15"/>
      <c r="AA21" s="15" t="s">
        <v>394</v>
      </c>
      <c r="AB21" s="15"/>
      <c r="AC21" s="17">
        <v>0.5</v>
      </c>
      <c r="AD21" s="15"/>
      <c r="AE21" s="15"/>
      <c r="AF21" s="15" t="s">
        <v>392</v>
      </c>
      <c r="AG21" s="15"/>
      <c r="AI21" s="22">
        <v>0.2</v>
      </c>
      <c r="AJ21" s="22">
        <v>0.2</v>
      </c>
      <c r="AK21" s="18">
        <f>+AJ21/AI21</f>
        <v>1</v>
      </c>
      <c r="AL21" s="18">
        <v>1</v>
      </c>
      <c r="AM21" s="18">
        <f>+AJ21</f>
        <v>0.2</v>
      </c>
      <c r="AN21" s="18">
        <f>+AM21/AL21</f>
        <v>0.2</v>
      </c>
    </row>
    <row r="22" spans="2:40" s="36" customFormat="1" ht="128.25" x14ac:dyDescent="0.25">
      <c r="B22" s="15" t="s">
        <v>377</v>
      </c>
      <c r="C22" s="15" t="s">
        <v>382</v>
      </c>
      <c r="D22" s="15" t="s">
        <v>100</v>
      </c>
      <c r="E22" s="15" t="s">
        <v>101</v>
      </c>
      <c r="F22" s="16">
        <v>43466</v>
      </c>
      <c r="G22" s="16">
        <v>43738</v>
      </c>
      <c r="H22" s="15" t="s">
        <v>100</v>
      </c>
      <c r="I22" s="15" t="s">
        <v>102</v>
      </c>
      <c r="J22" s="15" t="s">
        <v>39</v>
      </c>
      <c r="K22" s="15" t="s">
        <v>103</v>
      </c>
      <c r="L22" s="15" t="s">
        <v>63</v>
      </c>
      <c r="M22" s="15" t="s">
        <v>104</v>
      </c>
      <c r="N22" s="23">
        <v>0.1</v>
      </c>
      <c r="O22" s="15">
        <v>0.1</v>
      </c>
      <c r="P22" s="21">
        <f>+O22/N22</f>
        <v>1</v>
      </c>
      <c r="Q22" s="15" t="s">
        <v>105</v>
      </c>
      <c r="R22" s="15" t="s">
        <v>436</v>
      </c>
      <c r="S22" s="23">
        <v>0.2</v>
      </c>
      <c r="T22" s="15">
        <v>0.2</v>
      </c>
      <c r="U22" s="17">
        <v>1</v>
      </c>
      <c r="V22" s="15" t="s">
        <v>105</v>
      </c>
      <c r="W22" s="15" t="s">
        <v>462</v>
      </c>
      <c r="X22" s="23">
        <v>0.25</v>
      </c>
      <c r="Y22" s="15"/>
      <c r="Z22" s="15"/>
      <c r="AA22" s="15" t="s">
        <v>105</v>
      </c>
      <c r="AB22" s="15"/>
      <c r="AC22" s="23">
        <v>0.4</v>
      </c>
      <c r="AD22" s="15"/>
      <c r="AE22" s="15"/>
      <c r="AF22" s="15" t="s">
        <v>106</v>
      </c>
      <c r="AG22" s="15"/>
      <c r="AI22" s="18">
        <v>0.3</v>
      </c>
      <c r="AJ22" s="18">
        <v>0.3</v>
      </c>
      <c r="AK22" s="18">
        <f>+AJ22/AI22</f>
        <v>1</v>
      </c>
      <c r="AL22" s="18">
        <v>1</v>
      </c>
      <c r="AM22" s="18">
        <f>+AJ22</f>
        <v>0.3</v>
      </c>
      <c r="AN22" s="18">
        <f>+AM22/AL22</f>
        <v>0.3</v>
      </c>
    </row>
    <row r="23" spans="2:40" s="36" customFormat="1" ht="142.5" x14ac:dyDescent="0.25">
      <c r="B23" s="15" t="s">
        <v>377</v>
      </c>
      <c r="C23" s="15" t="s">
        <v>382</v>
      </c>
      <c r="D23" s="15" t="s">
        <v>107</v>
      </c>
      <c r="E23" s="15" t="s">
        <v>108</v>
      </c>
      <c r="F23" s="16">
        <v>43739</v>
      </c>
      <c r="G23" s="16">
        <v>43830</v>
      </c>
      <c r="H23" s="15" t="s">
        <v>109</v>
      </c>
      <c r="I23" s="15" t="s">
        <v>90</v>
      </c>
      <c r="J23" s="15" t="s">
        <v>39</v>
      </c>
      <c r="K23" s="15" t="s">
        <v>110</v>
      </c>
      <c r="L23" s="15" t="s">
        <v>63</v>
      </c>
      <c r="M23" s="15" t="s">
        <v>104</v>
      </c>
      <c r="N23" s="23">
        <v>0</v>
      </c>
      <c r="O23" s="15"/>
      <c r="P23" s="15"/>
      <c r="Q23" s="15"/>
      <c r="R23" s="15"/>
      <c r="S23" s="23">
        <v>0</v>
      </c>
      <c r="T23" s="15"/>
      <c r="U23" s="15"/>
      <c r="V23" s="15"/>
      <c r="W23" s="15"/>
      <c r="X23" s="23">
        <v>0</v>
      </c>
      <c r="Y23" s="15"/>
      <c r="Z23" s="15"/>
      <c r="AA23" s="15"/>
      <c r="AB23" s="15"/>
      <c r="AC23" s="23">
        <v>1</v>
      </c>
      <c r="AD23" s="15"/>
      <c r="AE23" s="15"/>
      <c r="AF23" s="15" t="s">
        <v>93</v>
      </c>
      <c r="AG23" s="15"/>
      <c r="AI23" s="14"/>
      <c r="AJ23" s="14"/>
      <c r="AK23" s="14"/>
      <c r="AL23" s="14"/>
      <c r="AM23" s="14"/>
      <c r="AN23" s="14"/>
    </row>
    <row r="24" spans="2:40" s="36" customFormat="1" ht="28.5" x14ac:dyDescent="0.25">
      <c r="B24" s="58" t="s">
        <v>377</v>
      </c>
      <c r="C24" s="58" t="s">
        <v>118</v>
      </c>
      <c r="D24" s="58" t="s">
        <v>119</v>
      </c>
      <c r="E24" s="58" t="s">
        <v>120</v>
      </c>
      <c r="F24" s="65">
        <v>43497</v>
      </c>
      <c r="G24" s="65">
        <v>43814</v>
      </c>
      <c r="H24" s="58" t="s">
        <v>121</v>
      </c>
      <c r="I24" s="58" t="s">
        <v>122</v>
      </c>
      <c r="J24" s="58" t="s">
        <v>48</v>
      </c>
      <c r="K24" s="58" t="s">
        <v>123</v>
      </c>
      <c r="L24" s="58" t="s">
        <v>124</v>
      </c>
      <c r="M24" s="15" t="s">
        <v>125</v>
      </c>
      <c r="N24" s="67">
        <v>0.2</v>
      </c>
      <c r="O24" s="68">
        <v>0.3</v>
      </c>
      <c r="P24" s="68">
        <f>+O24/N24</f>
        <v>1.4999999999999998</v>
      </c>
      <c r="Q24" s="58" t="s">
        <v>126</v>
      </c>
      <c r="R24" s="58" t="s">
        <v>437</v>
      </c>
      <c r="S24" s="67">
        <v>0.5</v>
      </c>
      <c r="T24" s="67">
        <v>0.44</v>
      </c>
      <c r="U24" s="69">
        <f>+T24/S24</f>
        <v>0.88</v>
      </c>
      <c r="V24" s="71" t="s">
        <v>126</v>
      </c>
      <c r="W24" s="71" t="s">
        <v>487</v>
      </c>
      <c r="X24" s="67">
        <v>0.3</v>
      </c>
      <c r="Y24" s="58"/>
      <c r="Z24" s="58"/>
      <c r="AA24" s="58" t="s">
        <v>126</v>
      </c>
      <c r="AB24" s="58"/>
      <c r="AC24" s="67">
        <v>0</v>
      </c>
      <c r="AD24" s="58"/>
      <c r="AE24" s="58"/>
      <c r="AF24" s="58"/>
      <c r="AG24" s="58"/>
      <c r="AI24" s="51">
        <v>0.7</v>
      </c>
      <c r="AJ24" s="51">
        <v>0.74</v>
      </c>
      <c r="AK24" s="54">
        <f>+AJ24/AI24</f>
        <v>1.0571428571428572</v>
      </c>
      <c r="AL24" s="54">
        <v>1</v>
      </c>
      <c r="AM24" s="54">
        <f>+AJ24</f>
        <v>0.74</v>
      </c>
      <c r="AN24" s="54">
        <f>+AM24/AL24</f>
        <v>0.74</v>
      </c>
    </row>
    <row r="25" spans="2:40" s="36" customFormat="1" ht="42.75" x14ac:dyDescent="0.25">
      <c r="B25" s="58"/>
      <c r="C25" s="58"/>
      <c r="D25" s="58"/>
      <c r="E25" s="58"/>
      <c r="F25" s="65"/>
      <c r="G25" s="65"/>
      <c r="H25" s="58"/>
      <c r="I25" s="58"/>
      <c r="J25" s="58"/>
      <c r="K25" s="58"/>
      <c r="L25" s="58"/>
      <c r="M25" s="15" t="s">
        <v>127</v>
      </c>
      <c r="N25" s="58"/>
      <c r="O25" s="68"/>
      <c r="P25" s="68"/>
      <c r="Q25" s="58"/>
      <c r="R25" s="58"/>
      <c r="S25" s="58"/>
      <c r="T25" s="58"/>
      <c r="U25" s="70"/>
      <c r="V25" s="72"/>
      <c r="W25" s="72"/>
      <c r="X25" s="58"/>
      <c r="Y25" s="58"/>
      <c r="Z25" s="58"/>
      <c r="AA25" s="58"/>
      <c r="AB25" s="58"/>
      <c r="AC25" s="58"/>
      <c r="AD25" s="58"/>
      <c r="AE25" s="58"/>
      <c r="AF25" s="58"/>
      <c r="AG25" s="58"/>
      <c r="AI25" s="53"/>
      <c r="AJ25" s="53"/>
      <c r="AK25" s="56"/>
      <c r="AL25" s="56"/>
      <c r="AM25" s="56"/>
      <c r="AN25" s="56"/>
    </row>
    <row r="26" spans="2:40" s="36" customFormat="1" ht="356.25" x14ac:dyDescent="0.25">
      <c r="B26" s="15" t="s">
        <v>377</v>
      </c>
      <c r="C26" s="15" t="s">
        <v>384</v>
      </c>
      <c r="D26" s="15" t="s">
        <v>416</v>
      </c>
      <c r="E26" s="15" t="s">
        <v>211</v>
      </c>
      <c r="F26" s="16">
        <v>43497</v>
      </c>
      <c r="G26" s="16">
        <v>43525</v>
      </c>
      <c r="H26" s="15" t="s">
        <v>212</v>
      </c>
      <c r="I26" s="29" t="s">
        <v>389</v>
      </c>
      <c r="J26" s="15" t="s">
        <v>48</v>
      </c>
      <c r="K26" s="15" t="s">
        <v>213</v>
      </c>
      <c r="L26" s="15" t="s">
        <v>214</v>
      </c>
      <c r="M26" s="15" t="s">
        <v>215</v>
      </c>
      <c r="N26" s="19">
        <v>1</v>
      </c>
      <c r="O26" s="19">
        <v>1</v>
      </c>
      <c r="P26" s="21">
        <f>+O26/N26</f>
        <v>1</v>
      </c>
      <c r="Q26" s="15" t="s">
        <v>216</v>
      </c>
      <c r="R26" s="15" t="s">
        <v>440</v>
      </c>
      <c r="S26" s="19"/>
      <c r="T26" s="15"/>
      <c r="U26" s="15"/>
      <c r="V26" s="15"/>
      <c r="W26" s="15"/>
      <c r="X26" s="15" t="s">
        <v>217</v>
      </c>
      <c r="Y26" s="15"/>
      <c r="Z26" s="15"/>
      <c r="AA26" s="15"/>
      <c r="AB26" s="15"/>
      <c r="AC26" s="15"/>
      <c r="AD26" s="15"/>
      <c r="AE26" s="15"/>
      <c r="AF26" s="15"/>
      <c r="AG26" s="15"/>
      <c r="AI26" s="22">
        <f>+N26</f>
        <v>1</v>
      </c>
      <c r="AJ26" s="22">
        <f>+O26</f>
        <v>1</v>
      </c>
      <c r="AK26" s="18">
        <f t="shared" ref="AK26:AK55" si="3">+AJ26/AI26</f>
        <v>1</v>
      </c>
      <c r="AL26" s="18">
        <v>1</v>
      </c>
      <c r="AM26" s="18">
        <v>1</v>
      </c>
      <c r="AN26" s="18">
        <v>1</v>
      </c>
    </row>
    <row r="27" spans="2:40" s="36" customFormat="1" ht="171" x14ac:dyDescent="0.25">
      <c r="B27" s="15" t="s">
        <v>377</v>
      </c>
      <c r="C27" s="15" t="s">
        <v>384</v>
      </c>
      <c r="D27" s="15" t="s">
        <v>218</v>
      </c>
      <c r="E27" s="15" t="s">
        <v>219</v>
      </c>
      <c r="F27" s="16">
        <v>43556</v>
      </c>
      <c r="G27" s="16">
        <v>43770</v>
      </c>
      <c r="H27" s="15" t="s">
        <v>220</v>
      </c>
      <c r="I27" s="29" t="s">
        <v>389</v>
      </c>
      <c r="J27" s="15" t="s">
        <v>48</v>
      </c>
      <c r="K27" s="15" t="s">
        <v>221</v>
      </c>
      <c r="L27" s="15" t="s">
        <v>214</v>
      </c>
      <c r="M27" s="15" t="s">
        <v>215</v>
      </c>
      <c r="N27" s="15" t="s">
        <v>217</v>
      </c>
      <c r="O27" s="15"/>
      <c r="P27" s="15"/>
      <c r="Q27" s="15"/>
      <c r="R27" s="15"/>
      <c r="S27" s="19">
        <v>0.2</v>
      </c>
      <c r="T27" s="17">
        <v>0</v>
      </c>
      <c r="U27" s="17">
        <f>+T27/S27</f>
        <v>0</v>
      </c>
      <c r="V27" s="15" t="s">
        <v>222</v>
      </c>
      <c r="W27" s="15" t="s">
        <v>463</v>
      </c>
      <c r="X27" s="19">
        <v>0.3</v>
      </c>
      <c r="Y27" s="15"/>
      <c r="Z27" s="15"/>
      <c r="AA27" s="15" t="s">
        <v>223</v>
      </c>
      <c r="AB27" s="15"/>
      <c r="AC27" s="19">
        <v>0.5</v>
      </c>
      <c r="AD27" s="15"/>
      <c r="AE27" s="15"/>
      <c r="AF27" s="15" t="s">
        <v>224</v>
      </c>
      <c r="AG27" s="15"/>
      <c r="AI27" s="22">
        <v>0.2</v>
      </c>
      <c r="AJ27" s="22">
        <v>0</v>
      </c>
      <c r="AK27" s="18">
        <f t="shared" si="3"/>
        <v>0</v>
      </c>
      <c r="AL27" s="18">
        <v>1</v>
      </c>
      <c r="AM27" s="18">
        <f t="shared" ref="AM27:AM55" si="4">+AJ27</f>
        <v>0</v>
      </c>
      <c r="AN27" s="18">
        <f t="shared" ref="AN27:AN55" si="5">+AM27/AL27</f>
        <v>0</v>
      </c>
    </row>
    <row r="28" spans="2:40" s="36" customFormat="1" ht="114" x14ac:dyDescent="0.25">
      <c r="B28" s="15" t="s">
        <v>377</v>
      </c>
      <c r="C28" s="15" t="s">
        <v>384</v>
      </c>
      <c r="D28" s="15" t="s">
        <v>401</v>
      </c>
      <c r="E28" s="15" t="s">
        <v>402</v>
      </c>
      <c r="F28" s="16">
        <v>43525</v>
      </c>
      <c r="G28" s="16">
        <v>43770</v>
      </c>
      <c r="H28" s="30" t="s">
        <v>225</v>
      </c>
      <c r="I28" s="29" t="s">
        <v>391</v>
      </c>
      <c r="J28" s="30" t="s">
        <v>48</v>
      </c>
      <c r="K28" s="15" t="s">
        <v>357</v>
      </c>
      <c r="L28" s="15" t="s">
        <v>214</v>
      </c>
      <c r="M28" s="15" t="s">
        <v>215</v>
      </c>
      <c r="N28" s="15" t="s">
        <v>217</v>
      </c>
      <c r="O28" s="15"/>
      <c r="P28" s="15"/>
      <c r="Q28" s="15"/>
      <c r="R28" s="15"/>
      <c r="S28" s="19">
        <v>0.2</v>
      </c>
      <c r="T28" s="17">
        <v>0.2</v>
      </c>
      <c r="U28" s="17">
        <v>1</v>
      </c>
      <c r="V28" s="15" t="s">
        <v>403</v>
      </c>
      <c r="W28" s="15" t="s">
        <v>464</v>
      </c>
      <c r="X28" s="19">
        <v>0.3</v>
      </c>
      <c r="Y28" s="15"/>
      <c r="Z28" s="15"/>
      <c r="AA28" s="15" t="s">
        <v>404</v>
      </c>
      <c r="AB28" s="15"/>
      <c r="AC28" s="19">
        <v>0.5</v>
      </c>
      <c r="AD28" s="15"/>
      <c r="AE28" s="15"/>
      <c r="AF28" s="15" t="s">
        <v>405</v>
      </c>
      <c r="AG28" s="15"/>
      <c r="AI28" s="22">
        <v>0.2</v>
      </c>
      <c r="AJ28" s="22">
        <v>0.2</v>
      </c>
      <c r="AK28" s="18">
        <f t="shared" si="3"/>
        <v>1</v>
      </c>
      <c r="AL28" s="18">
        <v>1</v>
      </c>
      <c r="AM28" s="18">
        <f t="shared" si="4"/>
        <v>0.2</v>
      </c>
      <c r="AN28" s="18">
        <f t="shared" si="5"/>
        <v>0.2</v>
      </c>
    </row>
    <row r="29" spans="2:40" s="36" customFormat="1" ht="128.25" x14ac:dyDescent="0.25">
      <c r="B29" s="15" t="s">
        <v>377</v>
      </c>
      <c r="C29" s="15" t="s">
        <v>384</v>
      </c>
      <c r="D29" s="15" t="s">
        <v>226</v>
      </c>
      <c r="E29" s="15" t="s">
        <v>227</v>
      </c>
      <c r="F29" s="16">
        <v>43525</v>
      </c>
      <c r="G29" s="16">
        <v>43709</v>
      </c>
      <c r="H29" s="30" t="s">
        <v>228</v>
      </c>
      <c r="I29" s="29" t="s">
        <v>395</v>
      </c>
      <c r="J29" s="30" t="s">
        <v>48</v>
      </c>
      <c r="K29" s="15" t="s">
        <v>229</v>
      </c>
      <c r="L29" s="15" t="s">
        <v>214</v>
      </c>
      <c r="M29" s="15" t="s">
        <v>215</v>
      </c>
      <c r="N29" s="15" t="s">
        <v>217</v>
      </c>
      <c r="O29" s="15"/>
      <c r="P29" s="15"/>
      <c r="Q29" s="15"/>
      <c r="R29" s="15"/>
      <c r="S29" s="19">
        <v>0.3</v>
      </c>
      <c r="T29" s="17">
        <v>0.3</v>
      </c>
      <c r="U29" s="17">
        <v>1</v>
      </c>
      <c r="V29" s="15" t="s">
        <v>230</v>
      </c>
      <c r="W29" s="15" t="s">
        <v>490</v>
      </c>
      <c r="X29" s="19">
        <v>0.7</v>
      </c>
      <c r="Y29" s="15"/>
      <c r="Z29" s="15"/>
      <c r="AA29" s="15" t="s">
        <v>226</v>
      </c>
      <c r="AB29" s="15"/>
      <c r="AC29" s="15" t="s">
        <v>217</v>
      </c>
      <c r="AD29" s="15"/>
      <c r="AE29" s="15"/>
      <c r="AF29" s="15"/>
      <c r="AG29" s="15"/>
      <c r="AI29" s="22">
        <v>0.3</v>
      </c>
      <c r="AJ29" s="22">
        <v>0.3</v>
      </c>
      <c r="AK29" s="18">
        <f t="shared" si="3"/>
        <v>1</v>
      </c>
      <c r="AL29" s="18">
        <v>1</v>
      </c>
      <c r="AM29" s="18">
        <f t="shared" si="4"/>
        <v>0.3</v>
      </c>
      <c r="AN29" s="18">
        <f t="shared" si="5"/>
        <v>0.3</v>
      </c>
    </row>
    <row r="30" spans="2:40" s="36" customFormat="1" ht="156.75" x14ac:dyDescent="0.25">
      <c r="B30" s="15" t="s">
        <v>377</v>
      </c>
      <c r="C30" s="15" t="s">
        <v>384</v>
      </c>
      <c r="D30" s="15" t="s">
        <v>231</v>
      </c>
      <c r="E30" s="15" t="s">
        <v>232</v>
      </c>
      <c r="F30" s="16">
        <v>43586</v>
      </c>
      <c r="G30" s="16">
        <v>43770</v>
      </c>
      <c r="H30" s="30" t="s">
        <v>233</v>
      </c>
      <c r="I30" s="29" t="s">
        <v>396</v>
      </c>
      <c r="J30" s="15" t="s">
        <v>48</v>
      </c>
      <c r="K30" s="15" t="s">
        <v>234</v>
      </c>
      <c r="L30" s="15" t="s">
        <v>214</v>
      </c>
      <c r="M30" s="15" t="s">
        <v>215</v>
      </c>
      <c r="N30" s="15" t="s">
        <v>217</v>
      </c>
      <c r="O30" s="15"/>
      <c r="P30" s="15"/>
      <c r="Q30" s="15"/>
      <c r="R30" s="15"/>
      <c r="S30" s="19">
        <v>0.2</v>
      </c>
      <c r="T30" s="17">
        <v>0.2</v>
      </c>
      <c r="U30" s="17">
        <v>1</v>
      </c>
      <c r="V30" s="15" t="s">
        <v>235</v>
      </c>
      <c r="W30" s="39" t="s">
        <v>491</v>
      </c>
      <c r="X30" s="19">
        <v>0.3</v>
      </c>
      <c r="Y30" s="15"/>
      <c r="Z30" s="15"/>
      <c r="AA30" s="15" t="s">
        <v>235</v>
      </c>
      <c r="AB30" s="15"/>
      <c r="AC30" s="19">
        <v>0.5</v>
      </c>
      <c r="AD30" s="15"/>
      <c r="AE30" s="15"/>
      <c r="AF30" s="15" t="s">
        <v>236</v>
      </c>
      <c r="AG30" s="15"/>
      <c r="AI30" s="22">
        <v>0.2</v>
      </c>
      <c r="AJ30" s="22">
        <v>0.2</v>
      </c>
      <c r="AK30" s="18">
        <f t="shared" si="3"/>
        <v>1</v>
      </c>
      <c r="AL30" s="18">
        <v>1</v>
      </c>
      <c r="AM30" s="18">
        <f t="shared" si="4"/>
        <v>0.2</v>
      </c>
      <c r="AN30" s="18">
        <f t="shared" si="5"/>
        <v>0.2</v>
      </c>
    </row>
    <row r="31" spans="2:40" s="36" customFormat="1" ht="128.25" x14ac:dyDescent="0.25">
      <c r="B31" s="15" t="s">
        <v>377</v>
      </c>
      <c r="C31" s="15" t="s">
        <v>384</v>
      </c>
      <c r="D31" s="15" t="s">
        <v>406</v>
      </c>
      <c r="E31" s="15" t="s">
        <v>237</v>
      </c>
      <c r="F31" s="16">
        <v>43586</v>
      </c>
      <c r="G31" s="16">
        <v>43770</v>
      </c>
      <c r="H31" s="30" t="s">
        <v>238</v>
      </c>
      <c r="I31" s="29" t="s">
        <v>397</v>
      </c>
      <c r="J31" s="15" t="s">
        <v>48</v>
      </c>
      <c r="K31" s="15" t="s">
        <v>407</v>
      </c>
      <c r="L31" s="15" t="s">
        <v>214</v>
      </c>
      <c r="M31" s="15" t="s">
        <v>215</v>
      </c>
      <c r="N31" s="15" t="s">
        <v>217</v>
      </c>
      <c r="O31" s="15"/>
      <c r="P31" s="15"/>
      <c r="Q31" s="15"/>
      <c r="R31" s="15"/>
      <c r="S31" s="19">
        <v>0.2</v>
      </c>
      <c r="T31" s="17">
        <v>0.2</v>
      </c>
      <c r="U31" s="17">
        <v>1</v>
      </c>
      <c r="V31" s="15" t="s">
        <v>408</v>
      </c>
      <c r="W31" s="15" t="s">
        <v>465</v>
      </c>
      <c r="X31" s="19">
        <v>0.8</v>
      </c>
      <c r="Y31" s="15"/>
      <c r="Z31" s="15"/>
      <c r="AA31" s="15" t="s">
        <v>409</v>
      </c>
      <c r="AB31" s="15"/>
      <c r="AC31" s="19"/>
      <c r="AD31" s="15"/>
      <c r="AE31" s="15"/>
      <c r="AF31" s="15"/>
      <c r="AG31" s="15"/>
      <c r="AI31" s="22">
        <v>0.2</v>
      </c>
      <c r="AJ31" s="22">
        <v>0.2</v>
      </c>
      <c r="AK31" s="18">
        <f t="shared" si="3"/>
        <v>1</v>
      </c>
      <c r="AL31" s="18">
        <v>1</v>
      </c>
      <c r="AM31" s="18">
        <f t="shared" si="4"/>
        <v>0.2</v>
      </c>
      <c r="AN31" s="18">
        <f t="shared" si="5"/>
        <v>0.2</v>
      </c>
    </row>
    <row r="32" spans="2:40" s="36" customFormat="1" ht="99.75" x14ac:dyDescent="0.25">
      <c r="B32" s="15" t="s">
        <v>377</v>
      </c>
      <c r="C32" s="15" t="s">
        <v>384</v>
      </c>
      <c r="D32" s="15" t="s">
        <v>410</v>
      </c>
      <c r="E32" s="15" t="s">
        <v>239</v>
      </c>
      <c r="F32" s="16">
        <v>43525</v>
      </c>
      <c r="G32" s="16">
        <v>43617</v>
      </c>
      <c r="H32" s="15" t="s">
        <v>240</v>
      </c>
      <c r="I32" s="15" t="s">
        <v>400</v>
      </c>
      <c r="J32" s="15" t="s">
        <v>39</v>
      </c>
      <c r="K32" s="15" t="s">
        <v>411</v>
      </c>
      <c r="L32" s="15" t="s">
        <v>214</v>
      </c>
      <c r="M32" s="15" t="s">
        <v>215</v>
      </c>
      <c r="N32" s="15" t="s">
        <v>217</v>
      </c>
      <c r="O32" s="15"/>
      <c r="P32" s="15"/>
      <c r="Q32" s="15"/>
      <c r="R32" s="15"/>
      <c r="S32" s="19">
        <v>1</v>
      </c>
      <c r="T32" s="19">
        <v>1</v>
      </c>
      <c r="U32" s="19">
        <v>1</v>
      </c>
      <c r="V32" s="15" t="s">
        <v>410</v>
      </c>
      <c r="W32" s="15" t="s">
        <v>466</v>
      </c>
      <c r="X32" s="15" t="s">
        <v>217</v>
      </c>
      <c r="Y32" s="15"/>
      <c r="Z32" s="15"/>
      <c r="AA32" s="15"/>
      <c r="AB32" s="15"/>
      <c r="AC32" s="15"/>
      <c r="AD32" s="15"/>
      <c r="AE32" s="15"/>
      <c r="AF32" s="25"/>
      <c r="AG32" s="15"/>
      <c r="AI32" s="22">
        <v>1</v>
      </c>
      <c r="AJ32" s="22">
        <v>1</v>
      </c>
      <c r="AK32" s="18">
        <f t="shared" si="3"/>
        <v>1</v>
      </c>
      <c r="AL32" s="18">
        <v>1</v>
      </c>
      <c r="AM32" s="18">
        <f t="shared" si="4"/>
        <v>1</v>
      </c>
      <c r="AN32" s="18">
        <f t="shared" si="5"/>
        <v>1</v>
      </c>
    </row>
    <row r="33" spans="2:40" s="36" customFormat="1" ht="213.75" x14ac:dyDescent="0.25">
      <c r="B33" s="15" t="s">
        <v>377</v>
      </c>
      <c r="C33" s="15" t="s">
        <v>384</v>
      </c>
      <c r="D33" s="15" t="s">
        <v>241</v>
      </c>
      <c r="E33" s="15" t="s">
        <v>242</v>
      </c>
      <c r="F33" s="16">
        <v>43678</v>
      </c>
      <c r="G33" s="16">
        <v>43770</v>
      </c>
      <c r="H33" s="15" t="s">
        <v>243</v>
      </c>
      <c r="I33" s="29" t="s">
        <v>396</v>
      </c>
      <c r="J33" s="15" t="s">
        <v>48</v>
      </c>
      <c r="K33" s="15" t="s">
        <v>358</v>
      </c>
      <c r="L33" s="15" t="s">
        <v>214</v>
      </c>
      <c r="M33" s="15" t="s">
        <v>215</v>
      </c>
      <c r="N33" s="15" t="s">
        <v>217</v>
      </c>
      <c r="O33" s="15"/>
      <c r="P33" s="15"/>
      <c r="Q33" s="15"/>
      <c r="R33" s="15"/>
      <c r="S33" s="19">
        <v>0.2</v>
      </c>
      <c r="T33" s="19">
        <v>0.2</v>
      </c>
      <c r="U33" s="19">
        <v>1</v>
      </c>
      <c r="V33" s="15" t="s">
        <v>244</v>
      </c>
      <c r="W33" s="15" t="s">
        <v>467</v>
      </c>
      <c r="X33" s="19">
        <v>0.3</v>
      </c>
      <c r="Y33" s="15"/>
      <c r="Z33" s="15"/>
      <c r="AA33" s="15" t="s">
        <v>244</v>
      </c>
      <c r="AB33" s="15"/>
      <c r="AC33" s="19">
        <v>0.5</v>
      </c>
      <c r="AD33" s="15"/>
      <c r="AE33" s="15"/>
      <c r="AF33" s="15" t="s">
        <v>244</v>
      </c>
      <c r="AG33" s="15"/>
      <c r="AI33" s="22">
        <v>0.2</v>
      </c>
      <c r="AJ33" s="22">
        <v>0.2</v>
      </c>
      <c r="AK33" s="18">
        <f t="shared" si="3"/>
        <v>1</v>
      </c>
      <c r="AL33" s="18">
        <v>1</v>
      </c>
      <c r="AM33" s="18">
        <f t="shared" si="4"/>
        <v>0.2</v>
      </c>
      <c r="AN33" s="18">
        <f t="shared" si="5"/>
        <v>0.2</v>
      </c>
    </row>
    <row r="34" spans="2:40" s="36" customFormat="1" ht="128.25" x14ac:dyDescent="0.25">
      <c r="B34" s="15" t="s">
        <v>377</v>
      </c>
      <c r="C34" s="15" t="s">
        <v>384</v>
      </c>
      <c r="D34" s="15" t="s">
        <v>245</v>
      </c>
      <c r="E34" s="15" t="s">
        <v>246</v>
      </c>
      <c r="F34" s="16">
        <v>43525</v>
      </c>
      <c r="G34" s="16">
        <v>43770</v>
      </c>
      <c r="H34" s="15" t="s">
        <v>247</v>
      </c>
      <c r="I34" s="29" t="s">
        <v>389</v>
      </c>
      <c r="J34" s="15" t="s">
        <v>48</v>
      </c>
      <c r="K34" s="15" t="s">
        <v>248</v>
      </c>
      <c r="L34" s="15" t="s">
        <v>214</v>
      </c>
      <c r="M34" s="15" t="s">
        <v>215</v>
      </c>
      <c r="N34" s="15" t="s">
        <v>217</v>
      </c>
      <c r="O34" s="15"/>
      <c r="P34" s="15"/>
      <c r="Q34" s="15"/>
      <c r="R34" s="15"/>
      <c r="S34" s="19">
        <v>0.2</v>
      </c>
      <c r="T34" s="19">
        <v>0.2</v>
      </c>
      <c r="U34" s="19">
        <v>1</v>
      </c>
      <c r="V34" s="15" t="s">
        <v>249</v>
      </c>
      <c r="W34" s="15" t="s">
        <v>468</v>
      </c>
      <c r="X34" s="19">
        <v>0.3</v>
      </c>
      <c r="Y34" s="15"/>
      <c r="Z34" s="15"/>
      <c r="AA34" s="15" t="s">
        <v>250</v>
      </c>
      <c r="AB34" s="15"/>
      <c r="AC34" s="19">
        <v>0.5</v>
      </c>
      <c r="AD34" s="15"/>
      <c r="AE34" s="15"/>
      <c r="AF34" s="15" t="s">
        <v>251</v>
      </c>
      <c r="AG34" s="15"/>
      <c r="AI34" s="22">
        <v>0.2</v>
      </c>
      <c r="AJ34" s="22">
        <v>0.2</v>
      </c>
      <c r="AK34" s="18">
        <f t="shared" si="3"/>
        <v>1</v>
      </c>
      <c r="AL34" s="18">
        <v>1</v>
      </c>
      <c r="AM34" s="18">
        <f t="shared" si="4"/>
        <v>0.2</v>
      </c>
      <c r="AN34" s="18">
        <f t="shared" si="5"/>
        <v>0.2</v>
      </c>
    </row>
    <row r="35" spans="2:40" s="36" customFormat="1" ht="199.5" x14ac:dyDescent="0.25">
      <c r="B35" s="15" t="s">
        <v>377</v>
      </c>
      <c r="C35" s="15" t="s">
        <v>384</v>
      </c>
      <c r="D35" s="15" t="s">
        <v>252</v>
      </c>
      <c r="E35" s="15" t="s">
        <v>253</v>
      </c>
      <c r="F35" s="16">
        <v>43525</v>
      </c>
      <c r="G35" s="16">
        <v>43770</v>
      </c>
      <c r="H35" s="15" t="s">
        <v>254</v>
      </c>
      <c r="I35" s="15" t="s">
        <v>252</v>
      </c>
      <c r="J35" s="15" t="s">
        <v>39</v>
      </c>
      <c r="K35" s="15" t="s">
        <v>359</v>
      </c>
      <c r="L35" s="15" t="s">
        <v>255</v>
      </c>
      <c r="M35" s="15" t="s">
        <v>215</v>
      </c>
      <c r="N35" s="15" t="s">
        <v>217</v>
      </c>
      <c r="O35" s="15"/>
      <c r="P35" s="15"/>
      <c r="Q35" s="15"/>
      <c r="R35" s="15"/>
      <c r="S35" s="19">
        <v>0.2</v>
      </c>
      <c r="T35" s="19">
        <v>0.2</v>
      </c>
      <c r="U35" s="19">
        <v>1</v>
      </c>
      <c r="V35" s="15" t="s">
        <v>256</v>
      </c>
      <c r="W35" s="15" t="s">
        <v>469</v>
      </c>
      <c r="X35" s="19">
        <v>0.3</v>
      </c>
      <c r="Y35" s="15"/>
      <c r="Z35" s="15"/>
      <c r="AA35" s="15" t="s">
        <v>256</v>
      </c>
      <c r="AB35" s="15"/>
      <c r="AC35" s="19">
        <v>0.5</v>
      </c>
      <c r="AD35" s="15"/>
      <c r="AE35" s="15"/>
      <c r="AF35" s="15" t="s">
        <v>252</v>
      </c>
      <c r="AG35" s="15"/>
      <c r="AI35" s="22">
        <v>0.2</v>
      </c>
      <c r="AJ35" s="22">
        <v>0.2</v>
      </c>
      <c r="AK35" s="18">
        <f t="shared" si="3"/>
        <v>1</v>
      </c>
      <c r="AL35" s="18">
        <v>1</v>
      </c>
      <c r="AM35" s="18">
        <f t="shared" si="4"/>
        <v>0.2</v>
      </c>
      <c r="AN35" s="18">
        <f t="shared" si="5"/>
        <v>0.2</v>
      </c>
    </row>
    <row r="36" spans="2:40" s="36" customFormat="1" ht="128.25" x14ac:dyDescent="0.25">
      <c r="B36" s="15" t="s">
        <v>377</v>
      </c>
      <c r="C36" s="15" t="s">
        <v>384</v>
      </c>
      <c r="D36" s="15" t="s">
        <v>257</v>
      </c>
      <c r="E36" s="15" t="s">
        <v>258</v>
      </c>
      <c r="F36" s="16">
        <v>43525</v>
      </c>
      <c r="G36" s="16">
        <v>43770</v>
      </c>
      <c r="H36" s="15" t="s">
        <v>259</v>
      </c>
      <c r="I36" s="29" t="s">
        <v>397</v>
      </c>
      <c r="J36" s="29" t="s">
        <v>48</v>
      </c>
      <c r="K36" s="15" t="s">
        <v>360</v>
      </c>
      <c r="L36" s="15" t="s">
        <v>214</v>
      </c>
      <c r="M36" s="15" t="s">
        <v>215</v>
      </c>
      <c r="N36" s="15" t="s">
        <v>217</v>
      </c>
      <c r="O36" s="15"/>
      <c r="P36" s="15"/>
      <c r="Q36" s="15"/>
      <c r="R36" s="15"/>
      <c r="S36" s="19">
        <v>0.2</v>
      </c>
      <c r="T36" s="19">
        <v>0.2</v>
      </c>
      <c r="U36" s="19">
        <v>1</v>
      </c>
      <c r="V36" s="15" t="s">
        <v>260</v>
      </c>
      <c r="W36" s="15" t="s">
        <v>470</v>
      </c>
      <c r="X36" s="19">
        <v>0.3</v>
      </c>
      <c r="Y36" s="15"/>
      <c r="Z36" s="15"/>
      <c r="AA36" s="15" t="s">
        <v>261</v>
      </c>
      <c r="AB36" s="15"/>
      <c r="AC36" s="19">
        <v>0.5</v>
      </c>
      <c r="AD36" s="15"/>
      <c r="AE36" s="15"/>
      <c r="AF36" s="15" t="s">
        <v>262</v>
      </c>
      <c r="AG36" s="15"/>
      <c r="AI36" s="22">
        <v>0.2</v>
      </c>
      <c r="AJ36" s="22">
        <v>0.2</v>
      </c>
      <c r="AK36" s="18">
        <f t="shared" si="3"/>
        <v>1</v>
      </c>
      <c r="AL36" s="18">
        <v>1</v>
      </c>
      <c r="AM36" s="18">
        <f t="shared" si="4"/>
        <v>0.2</v>
      </c>
      <c r="AN36" s="18">
        <f t="shared" si="5"/>
        <v>0.2</v>
      </c>
    </row>
    <row r="37" spans="2:40" s="36" customFormat="1" ht="171" x14ac:dyDescent="0.25">
      <c r="B37" s="15" t="s">
        <v>377</v>
      </c>
      <c r="C37" s="15" t="s">
        <v>384</v>
      </c>
      <c r="D37" s="15" t="s">
        <v>263</v>
      </c>
      <c r="E37" s="15" t="s">
        <v>264</v>
      </c>
      <c r="F37" s="16">
        <v>43525</v>
      </c>
      <c r="G37" s="16">
        <v>43770</v>
      </c>
      <c r="H37" s="15" t="s">
        <v>265</v>
      </c>
      <c r="I37" s="29" t="s">
        <v>389</v>
      </c>
      <c r="J37" s="15" t="s">
        <v>48</v>
      </c>
      <c r="K37" s="15" t="s">
        <v>361</v>
      </c>
      <c r="L37" s="15" t="s">
        <v>214</v>
      </c>
      <c r="M37" s="15" t="s">
        <v>215</v>
      </c>
      <c r="N37" s="15" t="s">
        <v>217</v>
      </c>
      <c r="O37" s="15"/>
      <c r="P37" s="15"/>
      <c r="Q37" s="15"/>
      <c r="R37" s="15"/>
      <c r="S37" s="19">
        <v>0.2</v>
      </c>
      <c r="T37" s="19">
        <v>0.2</v>
      </c>
      <c r="U37" s="19">
        <v>1</v>
      </c>
      <c r="V37" s="15" t="s">
        <v>266</v>
      </c>
      <c r="W37" s="15" t="s">
        <v>471</v>
      </c>
      <c r="X37" s="19">
        <v>0.3</v>
      </c>
      <c r="Y37" s="15"/>
      <c r="Z37" s="15"/>
      <c r="AA37" s="15" t="s">
        <v>267</v>
      </c>
      <c r="AB37" s="15"/>
      <c r="AC37" s="19">
        <v>0.5</v>
      </c>
      <c r="AD37" s="15"/>
      <c r="AE37" s="15"/>
      <c r="AF37" s="15" t="s">
        <v>268</v>
      </c>
      <c r="AG37" s="15"/>
      <c r="AI37" s="22">
        <v>0.2</v>
      </c>
      <c r="AJ37" s="22">
        <v>0.2</v>
      </c>
      <c r="AK37" s="18">
        <f t="shared" si="3"/>
        <v>1</v>
      </c>
      <c r="AL37" s="18">
        <v>1</v>
      </c>
      <c r="AM37" s="18">
        <f t="shared" si="4"/>
        <v>0.2</v>
      </c>
      <c r="AN37" s="18">
        <f t="shared" si="5"/>
        <v>0.2</v>
      </c>
    </row>
    <row r="38" spans="2:40" s="36" customFormat="1" ht="171" x14ac:dyDescent="0.25">
      <c r="B38" s="15" t="s">
        <v>377</v>
      </c>
      <c r="C38" s="15" t="s">
        <v>384</v>
      </c>
      <c r="D38" s="15" t="s">
        <v>269</v>
      </c>
      <c r="E38" s="15" t="s">
        <v>270</v>
      </c>
      <c r="F38" s="16">
        <v>43525</v>
      </c>
      <c r="G38" s="16">
        <v>43770</v>
      </c>
      <c r="H38" s="15" t="s">
        <v>271</v>
      </c>
      <c r="I38" s="29" t="s">
        <v>389</v>
      </c>
      <c r="J38" s="15" t="s">
        <v>48</v>
      </c>
      <c r="K38" s="15" t="s">
        <v>362</v>
      </c>
      <c r="L38" s="15" t="s">
        <v>214</v>
      </c>
      <c r="M38" s="15" t="s">
        <v>215</v>
      </c>
      <c r="N38" s="15" t="s">
        <v>217</v>
      </c>
      <c r="O38" s="15"/>
      <c r="P38" s="15"/>
      <c r="Q38" s="15"/>
      <c r="R38" s="15"/>
      <c r="S38" s="19">
        <v>0.2</v>
      </c>
      <c r="T38" s="19">
        <v>0.2</v>
      </c>
      <c r="U38" s="19">
        <v>1</v>
      </c>
      <c r="V38" s="15" t="s">
        <v>272</v>
      </c>
      <c r="W38" s="15" t="s">
        <v>472</v>
      </c>
      <c r="X38" s="19">
        <v>0.3</v>
      </c>
      <c r="Y38" s="15"/>
      <c r="Z38" s="15"/>
      <c r="AA38" s="15" t="s">
        <v>273</v>
      </c>
      <c r="AB38" s="15"/>
      <c r="AC38" s="19">
        <v>0.5</v>
      </c>
      <c r="AD38" s="15"/>
      <c r="AE38" s="15"/>
      <c r="AF38" s="15" t="s">
        <v>274</v>
      </c>
      <c r="AG38" s="15"/>
      <c r="AI38" s="22">
        <v>0.2</v>
      </c>
      <c r="AJ38" s="22">
        <v>0.2</v>
      </c>
      <c r="AK38" s="18">
        <f t="shared" si="3"/>
        <v>1</v>
      </c>
      <c r="AL38" s="18">
        <v>1</v>
      </c>
      <c r="AM38" s="18">
        <f t="shared" si="4"/>
        <v>0.2</v>
      </c>
      <c r="AN38" s="18">
        <f t="shared" si="5"/>
        <v>0.2</v>
      </c>
    </row>
    <row r="39" spans="2:40" s="36" customFormat="1" ht="356.25" x14ac:dyDescent="0.25">
      <c r="B39" s="15" t="s">
        <v>377</v>
      </c>
      <c r="C39" s="15" t="s">
        <v>384</v>
      </c>
      <c r="D39" s="15" t="s">
        <v>275</v>
      </c>
      <c r="E39" s="15" t="s">
        <v>276</v>
      </c>
      <c r="F39" s="16">
        <v>43525</v>
      </c>
      <c r="G39" s="16">
        <v>43770</v>
      </c>
      <c r="H39" s="15" t="s">
        <v>277</v>
      </c>
      <c r="I39" s="29" t="s">
        <v>398</v>
      </c>
      <c r="J39" s="15" t="s">
        <v>48</v>
      </c>
      <c r="K39" s="15" t="s">
        <v>363</v>
      </c>
      <c r="L39" s="15" t="s">
        <v>214</v>
      </c>
      <c r="M39" s="15" t="s">
        <v>215</v>
      </c>
      <c r="N39" s="15" t="s">
        <v>217</v>
      </c>
      <c r="O39" s="15"/>
      <c r="P39" s="15"/>
      <c r="Q39" s="15"/>
      <c r="R39" s="15"/>
      <c r="S39" s="19">
        <v>0.2</v>
      </c>
      <c r="T39" s="19">
        <v>0.2</v>
      </c>
      <c r="U39" s="19">
        <v>1</v>
      </c>
      <c r="V39" s="15" t="s">
        <v>412</v>
      </c>
      <c r="W39" s="15" t="s">
        <v>473</v>
      </c>
      <c r="X39" s="19">
        <v>0.3</v>
      </c>
      <c r="Y39" s="15"/>
      <c r="Z39" s="15"/>
      <c r="AA39" s="15" t="s">
        <v>278</v>
      </c>
      <c r="AB39" s="15"/>
      <c r="AC39" s="19">
        <v>0.5</v>
      </c>
      <c r="AD39" s="15"/>
      <c r="AE39" s="15"/>
      <c r="AF39" s="15" t="s">
        <v>275</v>
      </c>
      <c r="AG39" s="15"/>
      <c r="AI39" s="22">
        <v>0.2</v>
      </c>
      <c r="AJ39" s="22">
        <v>0.2</v>
      </c>
      <c r="AK39" s="18">
        <f t="shared" si="3"/>
        <v>1</v>
      </c>
      <c r="AL39" s="18">
        <v>1</v>
      </c>
      <c r="AM39" s="18">
        <f t="shared" si="4"/>
        <v>0.2</v>
      </c>
      <c r="AN39" s="18">
        <f t="shared" si="5"/>
        <v>0.2</v>
      </c>
    </row>
    <row r="40" spans="2:40" s="36" customFormat="1" ht="185.25" x14ac:dyDescent="0.25">
      <c r="B40" s="15" t="s">
        <v>377</v>
      </c>
      <c r="C40" s="15" t="s">
        <v>384</v>
      </c>
      <c r="D40" s="15" t="s">
        <v>279</v>
      </c>
      <c r="E40" s="15" t="s">
        <v>280</v>
      </c>
      <c r="F40" s="16">
        <v>43525</v>
      </c>
      <c r="G40" s="16">
        <v>43770</v>
      </c>
      <c r="H40" s="15" t="s">
        <v>281</v>
      </c>
      <c r="I40" s="29" t="s">
        <v>389</v>
      </c>
      <c r="J40" s="15" t="s">
        <v>48</v>
      </c>
      <c r="K40" s="15" t="s">
        <v>492</v>
      </c>
      <c r="L40" s="15" t="s">
        <v>214</v>
      </c>
      <c r="M40" s="15" t="s">
        <v>215</v>
      </c>
      <c r="N40" s="15" t="s">
        <v>217</v>
      </c>
      <c r="O40" s="15"/>
      <c r="P40" s="15"/>
      <c r="Q40" s="15"/>
      <c r="R40" s="15"/>
      <c r="S40" s="19">
        <v>0.2</v>
      </c>
      <c r="T40" s="17">
        <v>1</v>
      </c>
      <c r="U40" s="17">
        <f>+T40/S40</f>
        <v>5</v>
      </c>
      <c r="V40" s="15" t="s">
        <v>282</v>
      </c>
      <c r="W40" s="15" t="s">
        <v>493</v>
      </c>
      <c r="X40" s="19">
        <v>0.3</v>
      </c>
      <c r="Y40" s="15"/>
      <c r="Z40" s="15"/>
      <c r="AA40" s="15" t="s">
        <v>283</v>
      </c>
      <c r="AB40" s="15"/>
      <c r="AC40" s="19">
        <v>0.5</v>
      </c>
      <c r="AD40" s="15"/>
      <c r="AE40" s="15"/>
      <c r="AF40" s="15" t="s">
        <v>284</v>
      </c>
      <c r="AG40" s="15"/>
      <c r="AI40" s="22">
        <v>0.2</v>
      </c>
      <c r="AJ40" s="22">
        <v>1</v>
      </c>
      <c r="AK40" s="18">
        <f t="shared" si="3"/>
        <v>5</v>
      </c>
      <c r="AL40" s="18">
        <v>1</v>
      </c>
      <c r="AM40" s="18">
        <f t="shared" si="4"/>
        <v>1</v>
      </c>
      <c r="AN40" s="18">
        <f t="shared" si="5"/>
        <v>1</v>
      </c>
    </row>
    <row r="41" spans="2:40" s="36" customFormat="1" ht="142.5" x14ac:dyDescent="0.25">
      <c r="B41" s="15" t="s">
        <v>377</v>
      </c>
      <c r="C41" s="15" t="s">
        <v>384</v>
      </c>
      <c r="D41" s="15" t="s">
        <v>285</v>
      </c>
      <c r="E41" s="15" t="s">
        <v>286</v>
      </c>
      <c r="F41" s="16">
        <v>43525</v>
      </c>
      <c r="G41" s="16">
        <v>43770</v>
      </c>
      <c r="H41" s="15" t="s">
        <v>287</v>
      </c>
      <c r="I41" s="29" t="s">
        <v>389</v>
      </c>
      <c r="J41" s="15" t="s">
        <v>48</v>
      </c>
      <c r="K41" s="15" t="s">
        <v>288</v>
      </c>
      <c r="L41" s="15" t="s">
        <v>214</v>
      </c>
      <c r="M41" s="15" t="s">
        <v>215</v>
      </c>
      <c r="N41" s="15" t="s">
        <v>217</v>
      </c>
      <c r="O41" s="15"/>
      <c r="P41" s="15"/>
      <c r="Q41" s="15"/>
      <c r="R41" s="15"/>
      <c r="S41" s="19">
        <v>0.2</v>
      </c>
      <c r="T41" s="19">
        <v>0.2</v>
      </c>
      <c r="U41" s="19">
        <v>1</v>
      </c>
      <c r="V41" s="15" t="s">
        <v>289</v>
      </c>
      <c r="W41" s="15" t="s">
        <v>474</v>
      </c>
      <c r="X41" s="19">
        <v>0.3</v>
      </c>
      <c r="Y41" s="15"/>
      <c r="Z41" s="15"/>
      <c r="AA41" s="15" t="s">
        <v>290</v>
      </c>
      <c r="AB41" s="15"/>
      <c r="AC41" s="19">
        <v>0.5</v>
      </c>
      <c r="AD41" s="15"/>
      <c r="AE41" s="15"/>
      <c r="AF41" s="15" t="s">
        <v>291</v>
      </c>
      <c r="AG41" s="15"/>
      <c r="AI41" s="22">
        <v>0.2</v>
      </c>
      <c r="AJ41" s="22">
        <v>0.2</v>
      </c>
      <c r="AK41" s="18">
        <f t="shared" si="3"/>
        <v>1</v>
      </c>
      <c r="AL41" s="18">
        <v>1</v>
      </c>
      <c r="AM41" s="18">
        <f t="shared" si="4"/>
        <v>0.2</v>
      </c>
      <c r="AN41" s="18">
        <f t="shared" si="5"/>
        <v>0.2</v>
      </c>
    </row>
    <row r="42" spans="2:40" s="36" customFormat="1" ht="185.25" x14ac:dyDescent="0.25">
      <c r="B42" s="15" t="s">
        <v>377</v>
      </c>
      <c r="C42" s="15" t="s">
        <v>384</v>
      </c>
      <c r="D42" s="15" t="s">
        <v>292</v>
      </c>
      <c r="E42" s="15" t="s">
        <v>293</v>
      </c>
      <c r="F42" s="16">
        <v>43525</v>
      </c>
      <c r="G42" s="16">
        <v>43770</v>
      </c>
      <c r="H42" s="15" t="s">
        <v>294</v>
      </c>
      <c r="I42" s="15" t="s">
        <v>413</v>
      </c>
      <c r="J42" s="15" t="s">
        <v>48</v>
      </c>
      <c r="K42" s="15" t="s">
        <v>364</v>
      </c>
      <c r="L42" s="15" t="s">
        <v>214</v>
      </c>
      <c r="M42" s="15" t="s">
        <v>215</v>
      </c>
      <c r="N42" s="15" t="s">
        <v>217</v>
      </c>
      <c r="O42" s="15"/>
      <c r="P42" s="15"/>
      <c r="Q42" s="15"/>
      <c r="R42" s="15"/>
      <c r="S42" s="19">
        <v>0.2</v>
      </c>
      <c r="T42" s="17">
        <v>0.6</v>
      </c>
      <c r="U42" s="17">
        <v>3</v>
      </c>
      <c r="V42" s="15" t="s">
        <v>295</v>
      </c>
      <c r="W42" s="15" t="s">
        <v>475</v>
      </c>
      <c r="X42" s="19">
        <v>0.3</v>
      </c>
      <c r="Y42" s="15"/>
      <c r="Z42" s="15"/>
      <c r="AA42" s="15" t="s">
        <v>295</v>
      </c>
      <c r="AB42" s="15"/>
      <c r="AC42" s="19">
        <v>0.5</v>
      </c>
      <c r="AD42" s="15"/>
      <c r="AE42" s="15"/>
      <c r="AF42" s="15" t="s">
        <v>292</v>
      </c>
      <c r="AG42" s="15"/>
      <c r="AI42" s="22">
        <v>0.2</v>
      </c>
      <c r="AJ42" s="22">
        <v>0.6</v>
      </c>
      <c r="AK42" s="18">
        <f t="shared" si="3"/>
        <v>2.9999999999999996</v>
      </c>
      <c r="AL42" s="18">
        <v>1</v>
      </c>
      <c r="AM42" s="18">
        <f t="shared" si="4"/>
        <v>0.6</v>
      </c>
      <c r="AN42" s="18">
        <f t="shared" si="5"/>
        <v>0.6</v>
      </c>
    </row>
    <row r="43" spans="2:40" s="36" customFormat="1" ht="156.75" x14ac:dyDescent="0.25">
      <c r="B43" s="15" t="s">
        <v>377</v>
      </c>
      <c r="C43" s="15" t="s">
        <v>384</v>
      </c>
      <c r="D43" s="15" t="s">
        <v>417</v>
      </c>
      <c r="E43" s="15" t="s">
        <v>297</v>
      </c>
      <c r="F43" s="16">
        <v>43525</v>
      </c>
      <c r="G43" s="16">
        <v>43770</v>
      </c>
      <c r="H43" s="15" t="s">
        <v>298</v>
      </c>
      <c r="I43" s="29" t="s">
        <v>389</v>
      </c>
      <c r="J43" s="15" t="s">
        <v>48</v>
      </c>
      <c r="K43" s="15" t="s">
        <v>299</v>
      </c>
      <c r="L43" s="15" t="s">
        <v>214</v>
      </c>
      <c r="M43" s="15" t="s">
        <v>215</v>
      </c>
      <c r="N43" s="15" t="s">
        <v>217</v>
      </c>
      <c r="O43" s="15"/>
      <c r="P43" s="15"/>
      <c r="Q43" s="15"/>
      <c r="R43" s="15"/>
      <c r="S43" s="19">
        <v>0.2</v>
      </c>
      <c r="T43" s="17">
        <v>0.2</v>
      </c>
      <c r="U43" s="17">
        <v>1</v>
      </c>
      <c r="V43" s="15" t="s">
        <v>300</v>
      </c>
      <c r="W43" s="15" t="s">
        <v>494</v>
      </c>
      <c r="X43" s="19">
        <v>0.3</v>
      </c>
      <c r="Y43" s="15"/>
      <c r="Z43" s="15"/>
      <c r="AA43" s="15" t="s">
        <v>300</v>
      </c>
      <c r="AB43" s="15"/>
      <c r="AC43" s="19">
        <v>0.5</v>
      </c>
      <c r="AD43" s="15"/>
      <c r="AE43" s="15"/>
      <c r="AF43" s="15" t="s">
        <v>296</v>
      </c>
      <c r="AG43" s="15"/>
      <c r="AI43" s="22">
        <v>0.2</v>
      </c>
      <c r="AJ43" s="22">
        <v>0.2</v>
      </c>
      <c r="AK43" s="18">
        <f t="shared" si="3"/>
        <v>1</v>
      </c>
      <c r="AL43" s="18">
        <v>1</v>
      </c>
      <c r="AM43" s="18">
        <f t="shared" si="4"/>
        <v>0.2</v>
      </c>
      <c r="AN43" s="18">
        <f t="shared" si="5"/>
        <v>0.2</v>
      </c>
    </row>
    <row r="44" spans="2:40" s="36" customFormat="1" ht="171" x14ac:dyDescent="0.25">
      <c r="B44" s="15" t="s">
        <v>377</v>
      </c>
      <c r="C44" s="15" t="s">
        <v>384</v>
      </c>
      <c r="D44" s="15" t="s">
        <v>301</v>
      </c>
      <c r="E44" s="15" t="s">
        <v>302</v>
      </c>
      <c r="F44" s="16">
        <v>43525</v>
      </c>
      <c r="G44" s="16">
        <v>43770</v>
      </c>
      <c r="H44" s="15" t="s">
        <v>303</v>
      </c>
      <c r="I44" s="29" t="s">
        <v>389</v>
      </c>
      <c r="J44" s="15" t="s">
        <v>48</v>
      </c>
      <c r="K44" s="15" t="s">
        <v>304</v>
      </c>
      <c r="L44" s="15" t="s">
        <v>214</v>
      </c>
      <c r="M44" s="15" t="s">
        <v>215</v>
      </c>
      <c r="N44" s="15" t="s">
        <v>217</v>
      </c>
      <c r="O44" s="15"/>
      <c r="P44" s="15"/>
      <c r="Q44" s="15"/>
      <c r="R44" s="15"/>
      <c r="S44" s="19">
        <v>0.2</v>
      </c>
      <c r="T44" s="17">
        <v>0.2</v>
      </c>
      <c r="U44" s="17">
        <v>1</v>
      </c>
      <c r="V44" s="15" t="s">
        <v>305</v>
      </c>
      <c r="W44" s="15" t="s">
        <v>476</v>
      </c>
      <c r="X44" s="19">
        <v>0.3</v>
      </c>
      <c r="Y44" s="15"/>
      <c r="Z44" s="15"/>
      <c r="AA44" s="15" t="s">
        <v>306</v>
      </c>
      <c r="AB44" s="15"/>
      <c r="AC44" s="19">
        <v>0.5</v>
      </c>
      <c r="AD44" s="15"/>
      <c r="AE44" s="15"/>
      <c r="AF44" s="15" t="s">
        <v>301</v>
      </c>
      <c r="AG44" s="15"/>
      <c r="AI44" s="22">
        <v>0.2</v>
      </c>
      <c r="AJ44" s="22">
        <v>0.2</v>
      </c>
      <c r="AK44" s="18">
        <f t="shared" si="3"/>
        <v>1</v>
      </c>
      <c r="AL44" s="18">
        <v>1</v>
      </c>
      <c r="AM44" s="18">
        <f t="shared" si="4"/>
        <v>0.2</v>
      </c>
      <c r="AN44" s="18">
        <f t="shared" si="5"/>
        <v>0.2</v>
      </c>
    </row>
    <row r="45" spans="2:40" s="36" customFormat="1" ht="199.5" x14ac:dyDescent="0.25">
      <c r="B45" s="15" t="s">
        <v>377</v>
      </c>
      <c r="C45" s="15" t="s">
        <v>384</v>
      </c>
      <c r="D45" s="15" t="s">
        <v>307</v>
      </c>
      <c r="E45" s="15" t="s">
        <v>308</v>
      </c>
      <c r="F45" s="16">
        <v>43525</v>
      </c>
      <c r="G45" s="16">
        <v>43770</v>
      </c>
      <c r="H45" s="15" t="s">
        <v>309</v>
      </c>
      <c r="I45" s="29" t="s">
        <v>389</v>
      </c>
      <c r="J45" s="15" t="s">
        <v>48</v>
      </c>
      <c r="K45" s="15" t="s">
        <v>365</v>
      </c>
      <c r="L45" s="15" t="s">
        <v>214</v>
      </c>
      <c r="M45" s="15" t="s">
        <v>215</v>
      </c>
      <c r="N45" s="15" t="s">
        <v>217</v>
      </c>
      <c r="O45" s="15"/>
      <c r="P45" s="15"/>
      <c r="Q45" s="15"/>
      <c r="R45" s="15"/>
      <c r="S45" s="19">
        <v>0.2</v>
      </c>
      <c r="T45" s="17">
        <v>0.2</v>
      </c>
      <c r="U45" s="17">
        <v>1</v>
      </c>
      <c r="V45" s="15" t="s">
        <v>310</v>
      </c>
      <c r="W45" s="15" t="s">
        <v>477</v>
      </c>
      <c r="X45" s="19">
        <v>0.3</v>
      </c>
      <c r="Y45" s="15"/>
      <c r="Z45" s="15"/>
      <c r="AA45" s="15" t="s">
        <v>311</v>
      </c>
      <c r="AB45" s="15"/>
      <c r="AC45" s="19">
        <v>0.5</v>
      </c>
      <c r="AD45" s="15"/>
      <c r="AE45" s="15"/>
      <c r="AF45" s="15" t="s">
        <v>312</v>
      </c>
      <c r="AG45" s="15"/>
      <c r="AI45" s="22">
        <v>0.2</v>
      </c>
      <c r="AJ45" s="22">
        <v>0.2</v>
      </c>
      <c r="AK45" s="18">
        <f t="shared" si="3"/>
        <v>1</v>
      </c>
      <c r="AL45" s="18">
        <v>1</v>
      </c>
      <c r="AM45" s="18">
        <f t="shared" si="4"/>
        <v>0.2</v>
      </c>
      <c r="AN45" s="18">
        <f t="shared" si="5"/>
        <v>0.2</v>
      </c>
    </row>
    <row r="46" spans="2:40" s="36" customFormat="1" ht="270.75" x14ac:dyDescent="0.25">
      <c r="B46" s="15" t="s">
        <v>377</v>
      </c>
      <c r="C46" s="15" t="s">
        <v>384</v>
      </c>
      <c r="D46" s="15" t="s">
        <v>313</v>
      </c>
      <c r="E46" s="15" t="s">
        <v>314</v>
      </c>
      <c r="F46" s="16">
        <v>43525</v>
      </c>
      <c r="G46" s="16">
        <v>43770</v>
      </c>
      <c r="H46" s="15" t="s">
        <v>315</v>
      </c>
      <c r="I46" s="29" t="s">
        <v>389</v>
      </c>
      <c r="J46" s="15" t="s">
        <v>48</v>
      </c>
      <c r="K46" s="15" t="s">
        <v>366</v>
      </c>
      <c r="L46" s="15" t="s">
        <v>214</v>
      </c>
      <c r="M46" s="15" t="s">
        <v>215</v>
      </c>
      <c r="N46" s="15" t="s">
        <v>217</v>
      </c>
      <c r="O46" s="15"/>
      <c r="P46" s="15"/>
      <c r="Q46" s="15"/>
      <c r="R46" s="15"/>
      <c r="S46" s="19">
        <v>0.2</v>
      </c>
      <c r="T46" s="17">
        <v>0.2</v>
      </c>
      <c r="U46" s="17">
        <v>1</v>
      </c>
      <c r="V46" s="15" t="s">
        <v>316</v>
      </c>
      <c r="W46" s="15" t="s">
        <v>478</v>
      </c>
      <c r="X46" s="19">
        <v>0.3</v>
      </c>
      <c r="Y46" s="15"/>
      <c r="Z46" s="15"/>
      <c r="AA46" s="15" t="s">
        <v>317</v>
      </c>
      <c r="AB46" s="15"/>
      <c r="AC46" s="19">
        <v>0.5</v>
      </c>
      <c r="AD46" s="15"/>
      <c r="AE46" s="15"/>
      <c r="AF46" s="15" t="s">
        <v>318</v>
      </c>
      <c r="AG46" s="15"/>
      <c r="AI46" s="22">
        <v>0.2</v>
      </c>
      <c r="AJ46" s="22">
        <v>0.2</v>
      </c>
      <c r="AK46" s="18">
        <f t="shared" si="3"/>
        <v>1</v>
      </c>
      <c r="AL46" s="18">
        <v>1</v>
      </c>
      <c r="AM46" s="18">
        <f t="shared" si="4"/>
        <v>0.2</v>
      </c>
      <c r="AN46" s="18">
        <f t="shared" si="5"/>
        <v>0.2</v>
      </c>
    </row>
    <row r="47" spans="2:40" s="36" customFormat="1" ht="228" x14ac:dyDescent="0.25">
      <c r="B47" s="15" t="s">
        <v>377</v>
      </c>
      <c r="C47" s="15" t="s">
        <v>384</v>
      </c>
      <c r="D47" s="15" t="s">
        <v>319</v>
      </c>
      <c r="E47" s="15" t="s">
        <v>320</v>
      </c>
      <c r="F47" s="16">
        <v>43525</v>
      </c>
      <c r="G47" s="16">
        <v>43770</v>
      </c>
      <c r="H47" s="15" t="s">
        <v>321</v>
      </c>
      <c r="I47" s="29" t="s">
        <v>399</v>
      </c>
      <c r="J47" s="15" t="s">
        <v>48</v>
      </c>
      <c r="K47" s="25" t="s">
        <v>322</v>
      </c>
      <c r="L47" s="15" t="s">
        <v>214</v>
      </c>
      <c r="M47" s="15" t="s">
        <v>215</v>
      </c>
      <c r="N47" s="15" t="s">
        <v>217</v>
      </c>
      <c r="O47" s="15"/>
      <c r="P47" s="15"/>
      <c r="Q47" s="15"/>
      <c r="R47" s="15"/>
      <c r="S47" s="19">
        <v>0.2</v>
      </c>
      <c r="T47" s="17">
        <v>0.5</v>
      </c>
      <c r="U47" s="17">
        <v>2.5</v>
      </c>
      <c r="V47" s="15" t="s">
        <v>323</v>
      </c>
      <c r="W47" s="15" t="s">
        <v>479</v>
      </c>
      <c r="X47" s="19">
        <v>0.3</v>
      </c>
      <c r="Y47" s="15"/>
      <c r="Z47" s="15"/>
      <c r="AA47" s="15" t="s">
        <v>324</v>
      </c>
      <c r="AB47" s="15"/>
      <c r="AC47" s="19">
        <v>0.5</v>
      </c>
      <c r="AD47" s="15"/>
      <c r="AE47" s="15"/>
      <c r="AF47" s="15" t="s">
        <v>319</v>
      </c>
      <c r="AG47" s="15"/>
      <c r="AI47" s="22">
        <v>0.2</v>
      </c>
      <c r="AJ47" s="22">
        <v>0.5</v>
      </c>
      <c r="AK47" s="18">
        <f t="shared" si="3"/>
        <v>2.5</v>
      </c>
      <c r="AL47" s="18">
        <v>1</v>
      </c>
      <c r="AM47" s="18">
        <f t="shared" si="4"/>
        <v>0.5</v>
      </c>
      <c r="AN47" s="18">
        <f t="shared" si="5"/>
        <v>0.5</v>
      </c>
    </row>
    <row r="48" spans="2:40" s="36" customFormat="1" ht="114" x14ac:dyDescent="0.25">
      <c r="B48" s="15" t="s">
        <v>377</v>
      </c>
      <c r="C48" s="15" t="s">
        <v>385</v>
      </c>
      <c r="D48" s="15" t="s">
        <v>325</v>
      </c>
      <c r="E48" s="15" t="s">
        <v>326</v>
      </c>
      <c r="F48" s="16">
        <v>43525</v>
      </c>
      <c r="G48" s="16">
        <v>43770</v>
      </c>
      <c r="H48" s="15" t="s">
        <v>327</v>
      </c>
      <c r="I48" s="15" t="s">
        <v>325</v>
      </c>
      <c r="J48" s="15" t="s">
        <v>39</v>
      </c>
      <c r="K48" s="15" t="s">
        <v>367</v>
      </c>
      <c r="L48" s="15" t="s">
        <v>214</v>
      </c>
      <c r="M48" s="15" t="s">
        <v>215</v>
      </c>
      <c r="N48" s="15" t="s">
        <v>217</v>
      </c>
      <c r="O48" s="15"/>
      <c r="P48" s="15"/>
      <c r="Q48" s="15"/>
      <c r="R48" s="15"/>
      <c r="S48" s="19">
        <v>0.2</v>
      </c>
      <c r="T48" s="17">
        <v>0.2</v>
      </c>
      <c r="U48" s="17">
        <v>1</v>
      </c>
      <c r="V48" s="15" t="s">
        <v>328</v>
      </c>
      <c r="W48" s="15" t="s">
        <v>495</v>
      </c>
      <c r="X48" s="19">
        <v>0.3</v>
      </c>
      <c r="Y48" s="15"/>
      <c r="Z48" s="15"/>
      <c r="AA48" s="15" t="s">
        <v>328</v>
      </c>
      <c r="AB48" s="15"/>
      <c r="AC48" s="19">
        <v>0.5</v>
      </c>
      <c r="AD48" s="15"/>
      <c r="AE48" s="15"/>
      <c r="AF48" s="15" t="s">
        <v>325</v>
      </c>
      <c r="AG48" s="15"/>
      <c r="AI48" s="22">
        <v>0.2</v>
      </c>
      <c r="AJ48" s="22">
        <v>0.2</v>
      </c>
      <c r="AK48" s="18">
        <f t="shared" si="3"/>
        <v>1</v>
      </c>
      <c r="AL48" s="18">
        <v>1</v>
      </c>
      <c r="AM48" s="18">
        <f t="shared" si="4"/>
        <v>0.2</v>
      </c>
      <c r="AN48" s="18">
        <f t="shared" si="5"/>
        <v>0.2</v>
      </c>
    </row>
    <row r="49" spans="2:40" s="36" customFormat="1" ht="114" x14ac:dyDescent="0.25">
      <c r="B49" s="15" t="s">
        <v>377</v>
      </c>
      <c r="C49" s="15" t="s">
        <v>385</v>
      </c>
      <c r="D49" s="15" t="s">
        <v>329</v>
      </c>
      <c r="E49" s="15" t="s">
        <v>330</v>
      </c>
      <c r="F49" s="16">
        <v>43525</v>
      </c>
      <c r="G49" s="16">
        <v>43617</v>
      </c>
      <c r="H49" s="15" t="s">
        <v>331</v>
      </c>
      <c r="I49" s="29" t="s">
        <v>399</v>
      </c>
      <c r="J49" s="15" t="s">
        <v>48</v>
      </c>
      <c r="K49" s="15" t="s">
        <v>368</v>
      </c>
      <c r="L49" s="15" t="s">
        <v>214</v>
      </c>
      <c r="M49" s="15" t="s">
        <v>215</v>
      </c>
      <c r="N49" s="15" t="s">
        <v>217</v>
      </c>
      <c r="O49" s="15"/>
      <c r="P49" s="15"/>
      <c r="Q49" s="15"/>
      <c r="R49" s="15"/>
      <c r="S49" s="19">
        <v>1</v>
      </c>
      <c r="T49" s="17">
        <v>1</v>
      </c>
      <c r="U49" s="17">
        <v>1</v>
      </c>
      <c r="V49" s="15" t="s">
        <v>332</v>
      </c>
      <c r="W49" s="15" t="s">
        <v>480</v>
      </c>
      <c r="X49" s="15" t="s">
        <v>217</v>
      </c>
      <c r="Y49" s="15"/>
      <c r="Z49" s="15"/>
      <c r="AA49" s="15"/>
      <c r="AB49" s="15"/>
      <c r="AC49" s="15"/>
      <c r="AD49" s="15"/>
      <c r="AE49" s="15"/>
      <c r="AF49" s="15" t="s">
        <v>329</v>
      </c>
      <c r="AG49" s="15"/>
      <c r="AI49" s="22">
        <v>1</v>
      </c>
      <c r="AJ49" s="22">
        <v>1</v>
      </c>
      <c r="AK49" s="18">
        <f t="shared" si="3"/>
        <v>1</v>
      </c>
      <c r="AL49" s="18">
        <v>1</v>
      </c>
      <c r="AM49" s="18">
        <f t="shared" si="4"/>
        <v>1</v>
      </c>
      <c r="AN49" s="18">
        <f t="shared" si="5"/>
        <v>1</v>
      </c>
    </row>
    <row r="50" spans="2:40" s="36" customFormat="1" ht="99.75" x14ac:dyDescent="0.25">
      <c r="B50" s="15" t="s">
        <v>377</v>
      </c>
      <c r="C50" s="15" t="s">
        <v>385</v>
      </c>
      <c r="D50" s="15" t="s">
        <v>333</v>
      </c>
      <c r="E50" s="15" t="s">
        <v>334</v>
      </c>
      <c r="F50" s="16">
        <v>43617</v>
      </c>
      <c r="G50" s="16">
        <v>43770</v>
      </c>
      <c r="H50" s="15" t="s">
        <v>335</v>
      </c>
      <c r="I50" s="29" t="s">
        <v>396</v>
      </c>
      <c r="J50" s="15" t="s">
        <v>48</v>
      </c>
      <c r="K50" s="15" t="s">
        <v>336</v>
      </c>
      <c r="L50" s="15" t="s">
        <v>214</v>
      </c>
      <c r="M50" s="15" t="s">
        <v>215</v>
      </c>
      <c r="N50" s="15" t="s">
        <v>217</v>
      </c>
      <c r="O50" s="15"/>
      <c r="P50" s="15"/>
      <c r="Q50" s="15"/>
      <c r="R50" s="15"/>
      <c r="S50" s="19">
        <v>0.33300000000000002</v>
      </c>
      <c r="T50" s="17">
        <v>0.33</v>
      </c>
      <c r="U50" s="17">
        <v>1</v>
      </c>
      <c r="V50" s="15" t="s">
        <v>333</v>
      </c>
      <c r="W50" s="15" t="s">
        <v>481</v>
      </c>
      <c r="X50" s="19">
        <v>0.33300000000000002</v>
      </c>
      <c r="Y50" s="15"/>
      <c r="Z50" s="15"/>
      <c r="AA50" s="15" t="s">
        <v>333</v>
      </c>
      <c r="AB50" s="15"/>
      <c r="AC50" s="19">
        <v>0.33300000000000002</v>
      </c>
      <c r="AD50" s="15"/>
      <c r="AE50" s="15"/>
      <c r="AF50" s="15" t="s">
        <v>333</v>
      </c>
      <c r="AG50" s="15"/>
      <c r="AI50" s="22">
        <v>0.33</v>
      </c>
      <c r="AJ50" s="22">
        <v>0.33</v>
      </c>
      <c r="AK50" s="18">
        <f t="shared" si="3"/>
        <v>1</v>
      </c>
      <c r="AL50" s="18">
        <v>1</v>
      </c>
      <c r="AM50" s="18">
        <f t="shared" si="4"/>
        <v>0.33</v>
      </c>
      <c r="AN50" s="18">
        <f t="shared" si="5"/>
        <v>0.33</v>
      </c>
    </row>
    <row r="51" spans="2:40" s="36" customFormat="1" ht="142.5" x14ac:dyDescent="0.25">
      <c r="B51" s="15" t="s">
        <v>377</v>
      </c>
      <c r="C51" s="15" t="s">
        <v>385</v>
      </c>
      <c r="D51" s="15" t="s">
        <v>337</v>
      </c>
      <c r="E51" s="15" t="s">
        <v>338</v>
      </c>
      <c r="F51" s="16">
        <v>43525</v>
      </c>
      <c r="G51" s="16">
        <v>43617</v>
      </c>
      <c r="H51" s="15" t="s">
        <v>339</v>
      </c>
      <c r="I51" s="29" t="s">
        <v>399</v>
      </c>
      <c r="J51" s="15" t="s">
        <v>48</v>
      </c>
      <c r="K51" s="15" t="s">
        <v>369</v>
      </c>
      <c r="L51" s="15" t="s">
        <v>214</v>
      </c>
      <c r="M51" s="15" t="s">
        <v>215</v>
      </c>
      <c r="N51" s="15" t="s">
        <v>217</v>
      </c>
      <c r="O51" s="15"/>
      <c r="P51" s="15"/>
      <c r="Q51" s="15"/>
      <c r="R51" s="15"/>
      <c r="S51" s="19">
        <v>1</v>
      </c>
      <c r="T51" s="17">
        <v>1</v>
      </c>
      <c r="U51" s="17">
        <v>1</v>
      </c>
      <c r="V51" s="15" t="s">
        <v>337</v>
      </c>
      <c r="W51" s="15" t="s">
        <v>482</v>
      </c>
      <c r="X51" s="15" t="s">
        <v>217</v>
      </c>
      <c r="Y51" s="15"/>
      <c r="Z51" s="15"/>
      <c r="AA51" s="15"/>
      <c r="AB51" s="15"/>
      <c r="AC51" s="15" t="s">
        <v>217</v>
      </c>
      <c r="AD51" s="15"/>
      <c r="AE51" s="15"/>
      <c r="AF51" s="25"/>
      <c r="AG51" s="15"/>
      <c r="AI51" s="22">
        <v>1</v>
      </c>
      <c r="AJ51" s="22">
        <v>1</v>
      </c>
      <c r="AK51" s="18">
        <f t="shared" si="3"/>
        <v>1</v>
      </c>
      <c r="AL51" s="18">
        <v>1</v>
      </c>
      <c r="AM51" s="18">
        <f t="shared" si="4"/>
        <v>1</v>
      </c>
      <c r="AN51" s="18">
        <f t="shared" si="5"/>
        <v>1</v>
      </c>
    </row>
    <row r="52" spans="2:40" s="36" customFormat="1" ht="114" x14ac:dyDescent="0.25">
      <c r="B52" s="15" t="s">
        <v>377</v>
      </c>
      <c r="C52" s="15" t="s">
        <v>385</v>
      </c>
      <c r="D52" s="15" t="s">
        <v>340</v>
      </c>
      <c r="E52" s="15" t="s">
        <v>340</v>
      </c>
      <c r="F52" s="16">
        <v>43617</v>
      </c>
      <c r="G52" s="16">
        <v>43770</v>
      </c>
      <c r="H52" s="15" t="s">
        <v>341</v>
      </c>
      <c r="I52" s="29" t="s">
        <v>396</v>
      </c>
      <c r="J52" s="15" t="s">
        <v>48</v>
      </c>
      <c r="K52" s="15" t="s">
        <v>336</v>
      </c>
      <c r="L52" s="15" t="s">
        <v>214</v>
      </c>
      <c r="M52" s="15" t="s">
        <v>215</v>
      </c>
      <c r="N52" s="15" t="s">
        <v>217</v>
      </c>
      <c r="O52" s="15"/>
      <c r="P52" s="15"/>
      <c r="Q52" s="15"/>
      <c r="R52" s="15"/>
      <c r="S52" s="19">
        <v>0.33300000000000002</v>
      </c>
      <c r="T52" s="17">
        <v>0.33</v>
      </c>
      <c r="U52" s="17">
        <v>1</v>
      </c>
      <c r="V52" s="15" t="s">
        <v>340</v>
      </c>
      <c r="W52" s="15" t="s">
        <v>483</v>
      </c>
      <c r="X52" s="19">
        <v>0.33300000000000002</v>
      </c>
      <c r="Y52" s="15"/>
      <c r="Z52" s="15"/>
      <c r="AA52" s="15" t="s">
        <v>340</v>
      </c>
      <c r="AB52" s="15"/>
      <c r="AC52" s="19">
        <v>0.33300000000000002</v>
      </c>
      <c r="AD52" s="15"/>
      <c r="AE52" s="15"/>
      <c r="AF52" s="15" t="s">
        <v>340</v>
      </c>
      <c r="AG52" s="15"/>
      <c r="AI52" s="22">
        <v>0.33</v>
      </c>
      <c r="AJ52" s="22">
        <v>0.33</v>
      </c>
      <c r="AK52" s="18">
        <f t="shared" si="3"/>
        <v>1</v>
      </c>
      <c r="AL52" s="18">
        <v>1</v>
      </c>
      <c r="AM52" s="18">
        <f t="shared" si="4"/>
        <v>0.33</v>
      </c>
      <c r="AN52" s="18">
        <f t="shared" si="5"/>
        <v>0.33</v>
      </c>
    </row>
    <row r="53" spans="2:40" s="36" customFormat="1" ht="142.5" x14ac:dyDescent="0.25">
      <c r="B53" s="15" t="s">
        <v>377</v>
      </c>
      <c r="C53" s="15" t="s">
        <v>385</v>
      </c>
      <c r="D53" s="15" t="s">
        <v>342</v>
      </c>
      <c r="E53" s="15" t="s">
        <v>414</v>
      </c>
      <c r="F53" s="16">
        <v>43525</v>
      </c>
      <c r="G53" s="16">
        <v>43770</v>
      </c>
      <c r="H53" s="15" t="s">
        <v>343</v>
      </c>
      <c r="I53" s="29" t="s">
        <v>389</v>
      </c>
      <c r="J53" s="15" t="s">
        <v>48</v>
      </c>
      <c r="K53" s="15" t="s">
        <v>370</v>
      </c>
      <c r="L53" s="15" t="s">
        <v>214</v>
      </c>
      <c r="M53" s="15" t="s">
        <v>215</v>
      </c>
      <c r="N53" s="15" t="s">
        <v>217</v>
      </c>
      <c r="O53" s="15"/>
      <c r="P53" s="15"/>
      <c r="Q53" s="15"/>
      <c r="R53" s="15"/>
      <c r="S53" s="19">
        <v>0.2</v>
      </c>
      <c r="T53" s="17">
        <v>0.2</v>
      </c>
      <c r="U53" s="17">
        <v>1</v>
      </c>
      <c r="V53" s="15" t="s">
        <v>484</v>
      </c>
      <c r="W53" s="15" t="s">
        <v>485</v>
      </c>
      <c r="X53" s="19">
        <v>0.3</v>
      </c>
      <c r="Y53" s="15"/>
      <c r="Z53" s="15"/>
      <c r="AA53" s="15"/>
      <c r="AB53" s="15"/>
      <c r="AC53" s="19">
        <v>0.5</v>
      </c>
      <c r="AD53" s="15"/>
      <c r="AE53" s="15"/>
      <c r="AF53" s="15" t="s">
        <v>342</v>
      </c>
      <c r="AG53" s="15"/>
      <c r="AI53" s="22">
        <v>0.2</v>
      </c>
      <c r="AJ53" s="22">
        <v>0.2</v>
      </c>
      <c r="AK53" s="18">
        <f t="shared" si="3"/>
        <v>1</v>
      </c>
      <c r="AL53" s="18">
        <v>1</v>
      </c>
      <c r="AM53" s="18">
        <f t="shared" si="4"/>
        <v>0.2</v>
      </c>
      <c r="AN53" s="18">
        <f t="shared" si="5"/>
        <v>0.2</v>
      </c>
    </row>
    <row r="54" spans="2:40" s="36" customFormat="1" ht="185.25" x14ac:dyDescent="0.25">
      <c r="B54" s="15" t="s">
        <v>377</v>
      </c>
      <c r="C54" s="15" t="s">
        <v>385</v>
      </c>
      <c r="D54" s="15" t="s">
        <v>344</v>
      </c>
      <c r="E54" s="15" t="s">
        <v>345</v>
      </c>
      <c r="F54" s="16">
        <v>43525</v>
      </c>
      <c r="G54" s="16">
        <v>43617</v>
      </c>
      <c r="H54" s="15" t="s">
        <v>346</v>
      </c>
      <c r="I54" s="29" t="s">
        <v>399</v>
      </c>
      <c r="J54" s="15" t="s">
        <v>48</v>
      </c>
      <c r="K54" s="15" t="s">
        <v>371</v>
      </c>
      <c r="L54" s="15" t="s">
        <v>214</v>
      </c>
      <c r="M54" s="15" t="s">
        <v>215</v>
      </c>
      <c r="N54" s="15" t="s">
        <v>217</v>
      </c>
      <c r="O54" s="15"/>
      <c r="P54" s="15"/>
      <c r="Q54" s="15"/>
      <c r="R54" s="15"/>
      <c r="S54" s="19">
        <v>1</v>
      </c>
      <c r="T54" s="17">
        <v>1</v>
      </c>
      <c r="U54" s="17">
        <v>1</v>
      </c>
      <c r="V54" s="15" t="s">
        <v>344</v>
      </c>
      <c r="W54" s="15" t="s">
        <v>486</v>
      </c>
      <c r="X54" s="15" t="s">
        <v>217</v>
      </c>
      <c r="Y54" s="15"/>
      <c r="Z54" s="15"/>
      <c r="AA54" s="15"/>
      <c r="AB54" s="15"/>
      <c r="AC54" s="15" t="s">
        <v>217</v>
      </c>
      <c r="AD54" s="15"/>
      <c r="AE54" s="15"/>
      <c r="AF54" s="25"/>
      <c r="AG54" s="15"/>
      <c r="AI54" s="22">
        <v>1</v>
      </c>
      <c r="AJ54" s="22">
        <v>1</v>
      </c>
      <c r="AK54" s="18">
        <f t="shared" si="3"/>
        <v>1</v>
      </c>
      <c r="AL54" s="18">
        <v>1</v>
      </c>
      <c r="AM54" s="18">
        <f t="shared" si="4"/>
        <v>1</v>
      </c>
      <c r="AN54" s="18">
        <f t="shared" si="5"/>
        <v>1</v>
      </c>
    </row>
    <row r="55" spans="2:40" s="36" customFormat="1" ht="57" x14ac:dyDescent="0.25">
      <c r="B55" s="58" t="s">
        <v>375</v>
      </c>
      <c r="C55" s="58" t="s">
        <v>196</v>
      </c>
      <c r="D55" s="58" t="s">
        <v>128</v>
      </c>
      <c r="E55" s="58" t="s">
        <v>129</v>
      </c>
      <c r="F55" s="65">
        <v>43497</v>
      </c>
      <c r="G55" s="65">
        <v>43708</v>
      </c>
      <c r="H55" s="58" t="s">
        <v>130</v>
      </c>
      <c r="I55" s="58" t="s">
        <v>131</v>
      </c>
      <c r="J55" s="58" t="s">
        <v>132</v>
      </c>
      <c r="K55" s="15" t="s">
        <v>133</v>
      </c>
      <c r="L55" s="15" t="s">
        <v>115</v>
      </c>
      <c r="M55" s="58" t="s">
        <v>72</v>
      </c>
      <c r="N55" s="67">
        <v>0.2</v>
      </c>
      <c r="O55" s="67">
        <v>0.13</v>
      </c>
      <c r="P55" s="67">
        <f>+O55/N55</f>
        <v>0.65</v>
      </c>
      <c r="Q55" s="58" t="s">
        <v>134</v>
      </c>
      <c r="R55" s="58" t="s">
        <v>428</v>
      </c>
      <c r="S55" s="67">
        <v>0.4</v>
      </c>
      <c r="T55" s="68">
        <v>0.47</v>
      </c>
      <c r="U55" s="68">
        <f>+T55/S55</f>
        <v>1.1749999999999998</v>
      </c>
      <c r="V55" s="58" t="s">
        <v>135</v>
      </c>
      <c r="W55" s="58" t="s">
        <v>449</v>
      </c>
      <c r="X55" s="67">
        <v>0.4</v>
      </c>
      <c r="Y55" s="58"/>
      <c r="Z55" s="58"/>
      <c r="AA55" s="58" t="s">
        <v>135</v>
      </c>
      <c r="AB55" s="58"/>
      <c r="AC55" s="67">
        <v>0</v>
      </c>
      <c r="AD55" s="58"/>
      <c r="AE55" s="58"/>
      <c r="AF55" s="58" t="s">
        <v>116</v>
      </c>
      <c r="AG55" s="58"/>
      <c r="AI55" s="51">
        <v>0.6</v>
      </c>
      <c r="AJ55" s="51">
        <v>0.6</v>
      </c>
      <c r="AK55" s="54">
        <f t="shared" si="3"/>
        <v>1</v>
      </c>
      <c r="AL55" s="54">
        <v>1</v>
      </c>
      <c r="AM55" s="54">
        <f t="shared" si="4"/>
        <v>0.6</v>
      </c>
      <c r="AN55" s="54">
        <f t="shared" si="5"/>
        <v>0.6</v>
      </c>
    </row>
    <row r="56" spans="2:40" s="36" customFormat="1" ht="42.75" x14ac:dyDescent="0.25">
      <c r="B56" s="58"/>
      <c r="C56" s="58"/>
      <c r="D56" s="58"/>
      <c r="E56" s="58"/>
      <c r="F56" s="65"/>
      <c r="G56" s="65"/>
      <c r="H56" s="58"/>
      <c r="I56" s="58"/>
      <c r="J56" s="58"/>
      <c r="K56" s="15" t="s">
        <v>136</v>
      </c>
      <c r="L56" s="15" t="s">
        <v>137</v>
      </c>
      <c r="M56" s="58"/>
      <c r="N56" s="58"/>
      <c r="O56" s="58"/>
      <c r="P56" s="58"/>
      <c r="Q56" s="58"/>
      <c r="R56" s="58"/>
      <c r="S56" s="58"/>
      <c r="T56" s="68"/>
      <c r="U56" s="68"/>
      <c r="V56" s="58"/>
      <c r="W56" s="58"/>
      <c r="X56" s="58"/>
      <c r="Y56" s="58"/>
      <c r="Z56" s="58"/>
      <c r="AA56" s="58"/>
      <c r="AB56" s="58"/>
      <c r="AC56" s="58"/>
      <c r="AD56" s="58"/>
      <c r="AE56" s="58"/>
      <c r="AF56" s="58"/>
      <c r="AG56" s="58"/>
      <c r="AI56" s="53"/>
      <c r="AJ56" s="53"/>
      <c r="AK56" s="56"/>
      <c r="AL56" s="56"/>
      <c r="AM56" s="56"/>
      <c r="AN56" s="56"/>
    </row>
    <row r="57" spans="2:40" s="36" customFormat="1" ht="314.25" x14ac:dyDescent="0.25">
      <c r="B57" s="15" t="s">
        <v>378</v>
      </c>
      <c r="C57" s="15" t="s">
        <v>386</v>
      </c>
      <c r="D57" s="15" t="s">
        <v>138</v>
      </c>
      <c r="E57" s="16" t="s">
        <v>139</v>
      </c>
      <c r="F57" s="16">
        <v>43497</v>
      </c>
      <c r="G57" s="16">
        <v>43817</v>
      </c>
      <c r="H57" s="15" t="s">
        <v>140</v>
      </c>
      <c r="I57" s="15" t="s">
        <v>141</v>
      </c>
      <c r="J57" s="15" t="s">
        <v>48</v>
      </c>
      <c r="K57" s="15" t="s">
        <v>142</v>
      </c>
      <c r="L57" s="15" t="s">
        <v>143</v>
      </c>
      <c r="M57" s="15" t="s">
        <v>127</v>
      </c>
      <c r="N57" s="15">
        <v>0</v>
      </c>
      <c r="O57" s="15"/>
      <c r="P57" s="15"/>
      <c r="Q57" s="15"/>
      <c r="R57" s="15"/>
      <c r="S57" s="17">
        <v>0.4</v>
      </c>
      <c r="T57" s="21">
        <v>0.3</v>
      </c>
      <c r="U57" s="21">
        <f t="shared" ref="U57" si="6">T57/S57</f>
        <v>0.74999999999999989</v>
      </c>
      <c r="V57" s="15" t="s">
        <v>144</v>
      </c>
      <c r="W57" s="15" t="s">
        <v>496</v>
      </c>
      <c r="X57" s="17">
        <v>0.4</v>
      </c>
      <c r="Y57" s="15"/>
      <c r="Z57" s="15"/>
      <c r="AA57" s="15" t="s">
        <v>144</v>
      </c>
      <c r="AB57" s="15"/>
      <c r="AC57" s="17">
        <v>0.2</v>
      </c>
      <c r="AD57" s="15"/>
      <c r="AE57" s="15"/>
      <c r="AF57" s="15" t="s">
        <v>145</v>
      </c>
      <c r="AG57" s="15"/>
      <c r="AI57" s="18">
        <v>0.4</v>
      </c>
      <c r="AJ57" s="18">
        <v>0.3</v>
      </c>
      <c r="AK57" s="18">
        <f t="shared" ref="AK57:AK62" si="7">+AJ57/AI57</f>
        <v>0.74999999999999989</v>
      </c>
      <c r="AL57" s="18">
        <v>1</v>
      </c>
      <c r="AM57" s="18">
        <f>+AJ57</f>
        <v>0.3</v>
      </c>
      <c r="AN57" s="18">
        <f t="shared" ref="AN57:AN62" si="8">+AM57/AL57</f>
        <v>0.3</v>
      </c>
    </row>
    <row r="58" spans="2:40" s="36" customFormat="1" ht="409.5" x14ac:dyDescent="0.25">
      <c r="B58" s="15" t="s">
        <v>378</v>
      </c>
      <c r="C58" s="15" t="s">
        <v>386</v>
      </c>
      <c r="D58" s="15" t="s">
        <v>146</v>
      </c>
      <c r="E58" s="15" t="s">
        <v>147</v>
      </c>
      <c r="F58" s="16">
        <v>43525</v>
      </c>
      <c r="G58" s="16">
        <v>43817</v>
      </c>
      <c r="H58" s="15" t="s">
        <v>148</v>
      </c>
      <c r="I58" s="15" t="s">
        <v>149</v>
      </c>
      <c r="J58" s="15" t="s">
        <v>48</v>
      </c>
      <c r="K58" s="15" t="s">
        <v>150</v>
      </c>
      <c r="L58" s="15" t="s">
        <v>143</v>
      </c>
      <c r="M58" s="15" t="s">
        <v>127</v>
      </c>
      <c r="N58" s="17">
        <v>0.1</v>
      </c>
      <c r="O58" s="40">
        <v>7.4999999999999997E-2</v>
      </c>
      <c r="P58" s="17">
        <f>+O58/N58</f>
        <v>0.74999999999999989</v>
      </c>
      <c r="Q58" s="15" t="s">
        <v>151</v>
      </c>
      <c r="R58" s="15" t="s">
        <v>445</v>
      </c>
      <c r="S58" s="17">
        <v>0.35</v>
      </c>
      <c r="T58" s="31">
        <f>+(22*35%)/14</f>
        <v>0.54999999999999993</v>
      </c>
      <c r="U58" s="21">
        <f>+T58/S58</f>
        <v>1.5714285714285714</v>
      </c>
      <c r="V58" s="15" t="s">
        <v>151</v>
      </c>
      <c r="W58" s="15" t="s">
        <v>497</v>
      </c>
      <c r="X58" s="17">
        <v>0.35</v>
      </c>
      <c r="Y58" s="15"/>
      <c r="Z58" s="15"/>
      <c r="AA58" s="15" t="s">
        <v>151</v>
      </c>
      <c r="AB58" s="15"/>
      <c r="AC58" s="17">
        <v>0.2</v>
      </c>
      <c r="AD58" s="15"/>
      <c r="AE58" s="15"/>
      <c r="AF58" s="15" t="s">
        <v>151</v>
      </c>
      <c r="AG58" s="15"/>
      <c r="AI58" s="22">
        <v>0.45</v>
      </c>
      <c r="AJ58" s="32">
        <f>7.5%+55%</f>
        <v>0.625</v>
      </c>
      <c r="AK58" s="18">
        <f t="shared" si="7"/>
        <v>1.3888888888888888</v>
      </c>
      <c r="AL58" s="22">
        <v>1</v>
      </c>
      <c r="AM58" s="33">
        <f>+AJ58</f>
        <v>0.625</v>
      </c>
      <c r="AN58" s="34">
        <f t="shared" si="8"/>
        <v>0.625</v>
      </c>
    </row>
    <row r="59" spans="2:40" s="36" customFormat="1" ht="142.5" x14ac:dyDescent="0.25">
      <c r="B59" s="15" t="s">
        <v>378</v>
      </c>
      <c r="C59" s="15" t="s">
        <v>386</v>
      </c>
      <c r="D59" s="15" t="s">
        <v>152</v>
      </c>
      <c r="E59" s="15" t="s">
        <v>153</v>
      </c>
      <c r="F59" s="16">
        <v>43556</v>
      </c>
      <c r="G59" s="16">
        <v>43738</v>
      </c>
      <c r="H59" s="15" t="s">
        <v>154</v>
      </c>
      <c r="I59" s="15" t="s">
        <v>155</v>
      </c>
      <c r="J59" s="15" t="s">
        <v>48</v>
      </c>
      <c r="K59" s="15" t="s">
        <v>156</v>
      </c>
      <c r="L59" s="15" t="s">
        <v>143</v>
      </c>
      <c r="M59" s="15" t="s">
        <v>127</v>
      </c>
      <c r="N59" s="19">
        <v>0</v>
      </c>
      <c r="O59" s="15"/>
      <c r="P59" s="15"/>
      <c r="Q59" s="15"/>
      <c r="R59" s="15"/>
      <c r="S59" s="17">
        <v>0.5</v>
      </c>
      <c r="T59" s="21">
        <v>0.5</v>
      </c>
      <c r="U59" s="21">
        <f>T59/S59</f>
        <v>1</v>
      </c>
      <c r="V59" s="15" t="s">
        <v>157</v>
      </c>
      <c r="W59" s="15" t="s">
        <v>454</v>
      </c>
      <c r="X59" s="17">
        <v>0.5</v>
      </c>
      <c r="Y59" s="15"/>
      <c r="Z59" s="15"/>
      <c r="AA59" s="15" t="s">
        <v>158</v>
      </c>
      <c r="AB59" s="15"/>
      <c r="AC59" s="15"/>
      <c r="AD59" s="15"/>
      <c r="AE59" s="15"/>
      <c r="AF59" s="15"/>
      <c r="AG59" s="15"/>
      <c r="AI59" s="18">
        <v>0.5</v>
      </c>
      <c r="AJ59" s="18">
        <v>0.5</v>
      </c>
      <c r="AK59" s="18">
        <f t="shared" si="7"/>
        <v>1</v>
      </c>
      <c r="AL59" s="18">
        <v>1</v>
      </c>
      <c r="AM59" s="18">
        <f>+AJ59</f>
        <v>0.5</v>
      </c>
      <c r="AN59" s="18">
        <f t="shared" si="8"/>
        <v>0.5</v>
      </c>
    </row>
    <row r="60" spans="2:40" s="36" customFormat="1" ht="210" x14ac:dyDescent="0.25">
      <c r="B60" s="15" t="s">
        <v>378</v>
      </c>
      <c r="C60" s="15" t="s">
        <v>386</v>
      </c>
      <c r="D60" s="15" t="s">
        <v>159</v>
      </c>
      <c r="E60" s="15" t="s">
        <v>160</v>
      </c>
      <c r="F60" s="16">
        <v>43556</v>
      </c>
      <c r="G60" s="16">
        <v>43829</v>
      </c>
      <c r="H60" s="15" t="s">
        <v>161</v>
      </c>
      <c r="I60" s="15" t="s">
        <v>162</v>
      </c>
      <c r="J60" s="15" t="s">
        <v>70</v>
      </c>
      <c r="K60" s="15" t="s">
        <v>163</v>
      </c>
      <c r="L60" s="15" t="s">
        <v>143</v>
      </c>
      <c r="M60" s="15" t="s">
        <v>127</v>
      </c>
      <c r="N60" s="15">
        <v>0</v>
      </c>
      <c r="O60" s="15"/>
      <c r="P60" s="15"/>
      <c r="Q60" s="15"/>
      <c r="R60" s="15"/>
      <c r="S60" s="17">
        <v>0.2</v>
      </c>
      <c r="T60" s="21">
        <v>0</v>
      </c>
      <c r="U60" s="21">
        <f t="shared" ref="U60" si="9">T60/S60</f>
        <v>0</v>
      </c>
      <c r="V60" s="15" t="s">
        <v>164</v>
      </c>
      <c r="W60" s="41" t="s">
        <v>498</v>
      </c>
      <c r="X60" s="17">
        <v>0.4</v>
      </c>
      <c r="Y60" s="15"/>
      <c r="Z60" s="15"/>
      <c r="AA60" s="15" t="s">
        <v>164</v>
      </c>
      <c r="AB60" s="15"/>
      <c r="AC60" s="17">
        <v>0.4</v>
      </c>
      <c r="AD60" s="15"/>
      <c r="AE60" s="15"/>
      <c r="AF60" s="15" t="s">
        <v>165</v>
      </c>
      <c r="AG60" s="15"/>
      <c r="AI60" s="18">
        <v>0.2</v>
      </c>
      <c r="AJ60" s="18">
        <v>0</v>
      </c>
      <c r="AK60" s="18">
        <f t="shared" si="7"/>
        <v>0</v>
      </c>
      <c r="AL60" s="18">
        <v>1</v>
      </c>
      <c r="AM60" s="18">
        <f>+AJ60</f>
        <v>0</v>
      </c>
      <c r="AN60" s="18">
        <f t="shared" si="8"/>
        <v>0</v>
      </c>
    </row>
    <row r="61" spans="2:40" s="36" customFormat="1" ht="285" x14ac:dyDescent="0.25">
      <c r="B61" s="15" t="s">
        <v>424</v>
      </c>
      <c r="C61" s="15" t="s">
        <v>387</v>
      </c>
      <c r="D61" s="15" t="s">
        <v>418</v>
      </c>
      <c r="E61" s="15" t="s">
        <v>455</v>
      </c>
      <c r="F61" s="16">
        <v>43466</v>
      </c>
      <c r="G61" s="16" t="s">
        <v>419</v>
      </c>
      <c r="H61" s="15" t="s">
        <v>452</v>
      </c>
      <c r="I61" s="15" t="s">
        <v>423</v>
      </c>
      <c r="J61" s="15" t="s">
        <v>39</v>
      </c>
      <c r="K61" s="15" t="s">
        <v>420</v>
      </c>
      <c r="L61" s="15" t="s">
        <v>116</v>
      </c>
      <c r="M61" s="15" t="s">
        <v>97</v>
      </c>
      <c r="N61" s="35">
        <v>2</v>
      </c>
      <c r="O61" s="15">
        <v>5</v>
      </c>
      <c r="P61" s="17">
        <f>+O61/N61</f>
        <v>2.5</v>
      </c>
      <c r="Q61" s="15" t="s">
        <v>425</v>
      </c>
      <c r="R61" s="15" t="s">
        <v>446</v>
      </c>
      <c r="S61" s="35">
        <v>3</v>
      </c>
      <c r="T61" s="15">
        <v>2</v>
      </c>
      <c r="U61" s="21">
        <f>+T61/S61</f>
        <v>0.66666666666666663</v>
      </c>
      <c r="V61" s="15" t="s">
        <v>421</v>
      </c>
      <c r="W61" s="15" t="s">
        <v>499</v>
      </c>
      <c r="X61" s="35">
        <v>3</v>
      </c>
      <c r="Y61" s="15"/>
      <c r="Z61" s="15"/>
      <c r="AA61" s="15" t="s">
        <v>422</v>
      </c>
      <c r="AB61" s="15"/>
      <c r="AC61" s="35">
        <v>2</v>
      </c>
      <c r="AD61" s="15"/>
      <c r="AE61" s="15"/>
      <c r="AF61" s="15" t="s">
        <v>425</v>
      </c>
      <c r="AG61" s="15"/>
      <c r="AH61" s="42"/>
      <c r="AI61" s="22">
        <v>0.5</v>
      </c>
      <c r="AJ61" s="22">
        <v>0.7</v>
      </c>
      <c r="AK61" s="18">
        <f t="shared" si="7"/>
        <v>1.4</v>
      </c>
      <c r="AL61" s="18">
        <v>1</v>
      </c>
      <c r="AM61" s="18">
        <v>0.7</v>
      </c>
      <c r="AN61" s="18">
        <f t="shared" si="8"/>
        <v>0.7</v>
      </c>
    </row>
    <row r="62" spans="2:40" s="36" customFormat="1" ht="71.25" x14ac:dyDescent="0.25">
      <c r="B62" s="58" t="s">
        <v>378</v>
      </c>
      <c r="C62" s="58" t="s">
        <v>387</v>
      </c>
      <c r="D62" s="58" t="s">
        <v>166</v>
      </c>
      <c r="E62" s="58" t="s">
        <v>167</v>
      </c>
      <c r="F62" s="65">
        <v>43497</v>
      </c>
      <c r="G62" s="65">
        <v>43830</v>
      </c>
      <c r="H62" s="58" t="s">
        <v>168</v>
      </c>
      <c r="I62" s="58" t="s">
        <v>169</v>
      </c>
      <c r="J62" s="58" t="s">
        <v>39</v>
      </c>
      <c r="K62" s="15" t="s">
        <v>170</v>
      </c>
      <c r="L62" s="58" t="s">
        <v>116</v>
      </c>
      <c r="M62" s="58" t="s">
        <v>97</v>
      </c>
      <c r="N62" s="67">
        <v>0.25</v>
      </c>
      <c r="O62" s="67">
        <v>0.75</v>
      </c>
      <c r="P62" s="67">
        <v>3</v>
      </c>
      <c r="Q62" s="58" t="s">
        <v>171</v>
      </c>
      <c r="R62" s="58" t="s">
        <v>447</v>
      </c>
      <c r="S62" s="74">
        <v>0.25</v>
      </c>
      <c r="T62" s="67">
        <v>0</v>
      </c>
      <c r="U62" s="68">
        <f>+T62/S62</f>
        <v>0</v>
      </c>
      <c r="V62" s="58" t="s">
        <v>172</v>
      </c>
      <c r="W62" s="58" t="s">
        <v>453</v>
      </c>
      <c r="X62" s="67">
        <v>0.25</v>
      </c>
      <c r="Y62" s="58"/>
      <c r="Z62" s="58"/>
      <c r="AA62" s="58" t="s">
        <v>173</v>
      </c>
      <c r="AB62" s="58"/>
      <c r="AC62" s="67">
        <v>0.25</v>
      </c>
      <c r="AD62" s="58"/>
      <c r="AE62" s="58"/>
      <c r="AF62" s="58" t="s">
        <v>173</v>
      </c>
      <c r="AG62" s="58"/>
      <c r="AI62" s="51">
        <v>0.5</v>
      </c>
      <c r="AJ62" s="51">
        <f>+O62</f>
        <v>0.75</v>
      </c>
      <c r="AK62" s="54">
        <f t="shared" si="7"/>
        <v>1.5</v>
      </c>
      <c r="AL62" s="54">
        <v>1</v>
      </c>
      <c r="AM62" s="54">
        <f>+AJ62</f>
        <v>0.75</v>
      </c>
      <c r="AN62" s="54">
        <f t="shared" si="8"/>
        <v>0.75</v>
      </c>
    </row>
    <row r="63" spans="2:40" s="36" customFormat="1" ht="42.75" x14ac:dyDescent="0.25">
      <c r="B63" s="58"/>
      <c r="C63" s="58"/>
      <c r="D63" s="58"/>
      <c r="E63" s="58"/>
      <c r="F63" s="65"/>
      <c r="G63" s="65"/>
      <c r="H63" s="58"/>
      <c r="I63" s="58"/>
      <c r="J63" s="58"/>
      <c r="K63" s="15" t="s">
        <v>174</v>
      </c>
      <c r="L63" s="58"/>
      <c r="M63" s="58"/>
      <c r="N63" s="58"/>
      <c r="O63" s="58"/>
      <c r="P63" s="58"/>
      <c r="Q63" s="58"/>
      <c r="R63" s="73"/>
      <c r="S63" s="75"/>
      <c r="T63" s="58"/>
      <c r="U63" s="68"/>
      <c r="V63" s="58"/>
      <c r="W63" s="58"/>
      <c r="X63" s="58"/>
      <c r="Y63" s="58"/>
      <c r="Z63" s="58"/>
      <c r="AA63" s="58"/>
      <c r="AB63" s="58"/>
      <c r="AC63" s="58"/>
      <c r="AD63" s="58"/>
      <c r="AE63" s="58"/>
      <c r="AF63" s="58"/>
      <c r="AG63" s="58"/>
      <c r="AI63" s="52"/>
      <c r="AJ63" s="52"/>
      <c r="AK63" s="55"/>
      <c r="AL63" s="55"/>
      <c r="AM63" s="55"/>
      <c r="AN63" s="55"/>
    </row>
    <row r="64" spans="2:40" s="36" customFormat="1" ht="28.5" x14ac:dyDescent="0.25">
      <c r="B64" s="58"/>
      <c r="C64" s="58"/>
      <c r="D64" s="58"/>
      <c r="E64" s="58"/>
      <c r="F64" s="65"/>
      <c r="G64" s="65"/>
      <c r="H64" s="58"/>
      <c r="I64" s="58"/>
      <c r="J64" s="58"/>
      <c r="K64" s="15" t="s">
        <v>175</v>
      </c>
      <c r="L64" s="58"/>
      <c r="M64" s="58"/>
      <c r="N64" s="58"/>
      <c r="O64" s="58"/>
      <c r="P64" s="58"/>
      <c r="Q64" s="58"/>
      <c r="R64" s="73"/>
      <c r="S64" s="76"/>
      <c r="T64" s="58"/>
      <c r="U64" s="68"/>
      <c r="V64" s="58"/>
      <c r="W64" s="58"/>
      <c r="X64" s="58"/>
      <c r="Y64" s="58"/>
      <c r="Z64" s="58"/>
      <c r="AA64" s="58"/>
      <c r="AB64" s="58"/>
      <c r="AC64" s="58"/>
      <c r="AD64" s="58"/>
      <c r="AE64" s="58"/>
      <c r="AF64" s="58"/>
      <c r="AG64" s="58"/>
      <c r="AI64" s="53"/>
      <c r="AJ64" s="53"/>
      <c r="AK64" s="56"/>
      <c r="AL64" s="56"/>
      <c r="AM64" s="56"/>
      <c r="AN64" s="56"/>
    </row>
    <row r="65" spans="2:40" s="36" customFormat="1" ht="171" x14ac:dyDescent="0.25">
      <c r="B65" s="15" t="s">
        <v>379</v>
      </c>
      <c r="C65" s="15" t="s">
        <v>388</v>
      </c>
      <c r="D65" s="15" t="s">
        <v>347</v>
      </c>
      <c r="E65" s="15" t="s">
        <v>348</v>
      </c>
      <c r="F65" s="16">
        <v>43556</v>
      </c>
      <c r="G65" s="16">
        <v>43799</v>
      </c>
      <c r="H65" s="15" t="s">
        <v>347</v>
      </c>
      <c r="I65" s="15" t="s">
        <v>349</v>
      </c>
      <c r="J65" s="15" t="s">
        <v>39</v>
      </c>
      <c r="K65" s="15" t="s">
        <v>350</v>
      </c>
      <c r="L65" s="15" t="s">
        <v>351</v>
      </c>
      <c r="M65" s="15" t="s">
        <v>104</v>
      </c>
      <c r="N65" s="15"/>
      <c r="O65" s="15"/>
      <c r="P65" s="15"/>
      <c r="Q65" s="15"/>
      <c r="R65" s="15"/>
      <c r="S65" s="15">
        <v>0.3</v>
      </c>
      <c r="T65" s="15">
        <v>0.3</v>
      </c>
      <c r="U65" s="21">
        <f>+T65/S65</f>
        <v>1</v>
      </c>
      <c r="V65" s="15" t="s">
        <v>352</v>
      </c>
      <c r="W65" s="15" t="s">
        <v>500</v>
      </c>
      <c r="X65" s="15">
        <v>0.3</v>
      </c>
      <c r="Y65" s="15"/>
      <c r="Z65" s="15"/>
      <c r="AA65" s="15" t="s">
        <v>353</v>
      </c>
      <c r="AB65" s="15"/>
      <c r="AC65" s="15">
        <v>0.4</v>
      </c>
      <c r="AD65" s="15"/>
      <c r="AE65" s="15"/>
      <c r="AF65" s="15" t="s">
        <v>347</v>
      </c>
      <c r="AG65" s="15"/>
      <c r="AI65" s="18">
        <v>0.3</v>
      </c>
      <c r="AJ65" s="18">
        <v>0.3</v>
      </c>
      <c r="AK65" s="18">
        <f>+AJ65/AI65</f>
        <v>1</v>
      </c>
      <c r="AL65" s="18">
        <v>1</v>
      </c>
      <c r="AM65" s="18">
        <f>+AJ65</f>
        <v>0.3</v>
      </c>
      <c r="AN65" s="18">
        <f>+AM65/AL65</f>
        <v>0.3</v>
      </c>
    </row>
    <row r="66" spans="2:40" s="36" customFormat="1" ht="199.5" x14ac:dyDescent="0.25">
      <c r="B66" s="15" t="s">
        <v>376</v>
      </c>
      <c r="C66" s="15" t="s">
        <v>376</v>
      </c>
      <c r="D66" s="15" t="s">
        <v>200</v>
      </c>
      <c r="E66" s="15" t="s">
        <v>201</v>
      </c>
      <c r="F66" s="16">
        <v>43554</v>
      </c>
      <c r="G66" s="16">
        <v>43799</v>
      </c>
      <c r="H66" s="15" t="s">
        <v>202</v>
      </c>
      <c r="I66" s="15" t="s">
        <v>203</v>
      </c>
      <c r="J66" s="15" t="s">
        <v>39</v>
      </c>
      <c r="K66" s="15" t="s">
        <v>204</v>
      </c>
      <c r="L66" s="15" t="s">
        <v>205</v>
      </c>
      <c r="M66" s="15" t="s">
        <v>206</v>
      </c>
      <c r="N66" s="37">
        <v>1</v>
      </c>
      <c r="O66" s="37">
        <v>1</v>
      </c>
      <c r="P66" s="21">
        <f>+O66/N66</f>
        <v>1</v>
      </c>
      <c r="Q66" s="15" t="s">
        <v>207</v>
      </c>
      <c r="R66" s="15" t="s">
        <v>443</v>
      </c>
      <c r="S66" s="15"/>
      <c r="T66" s="25"/>
      <c r="U66" s="15"/>
      <c r="V66" s="15"/>
      <c r="W66" s="15"/>
      <c r="X66" s="37">
        <v>1</v>
      </c>
      <c r="Y66" s="15"/>
      <c r="Z66" s="38"/>
      <c r="AA66" s="15" t="s">
        <v>208</v>
      </c>
      <c r="AB66" s="15"/>
      <c r="AC66" s="37">
        <v>1</v>
      </c>
      <c r="AD66" s="25"/>
      <c r="AE66" s="15"/>
      <c r="AF66" s="15" t="s">
        <v>209</v>
      </c>
      <c r="AG66" s="15"/>
      <c r="AI66" s="18">
        <v>0.1</v>
      </c>
      <c r="AJ66" s="18">
        <v>0.1</v>
      </c>
      <c r="AK66" s="18">
        <f>+AJ66/AI66</f>
        <v>1</v>
      </c>
      <c r="AL66" s="18">
        <v>1</v>
      </c>
      <c r="AM66" s="18">
        <v>0.33</v>
      </c>
      <c r="AN66" s="18">
        <f>+AM66/AL66</f>
        <v>0.33</v>
      </c>
    </row>
    <row r="67" spans="2:40" s="36" customFormat="1" ht="228" x14ac:dyDescent="0.25">
      <c r="B67" s="15" t="s">
        <v>376</v>
      </c>
      <c r="C67" s="15" t="s">
        <v>376</v>
      </c>
      <c r="D67" s="15" t="s">
        <v>415</v>
      </c>
      <c r="E67" s="15" t="s">
        <v>201</v>
      </c>
      <c r="F67" s="16">
        <v>43554</v>
      </c>
      <c r="G67" s="16">
        <v>43799</v>
      </c>
      <c r="H67" s="15" t="s">
        <v>202</v>
      </c>
      <c r="I67" s="15" t="s">
        <v>203</v>
      </c>
      <c r="J67" s="15" t="s">
        <v>39</v>
      </c>
      <c r="K67" s="15" t="s">
        <v>210</v>
      </c>
      <c r="L67" s="15" t="s">
        <v>205</v>
      </c>
      <c r="M67" s="15" t="s">
        <v>206</v>
      </c>
      <c r="N67" s="37">
        <v>1</v>
      </c>
      <c r="O67" s="37">
        <v>1</v>
      </c>
      <c r="P67" s="21">
        <f>+O67/N67</f>
        <v>1</v>
      </c>
      <c r="Q67" s="15" t="s">
        <v>207</v>
      </c>
      <c r="R67" s="15" t="s">
        <v>438</v>
      </c>
      <c r="S67" s="15"/>
      <c r="T67" s="25"/>
      <c r="U67" s="15"/>
      <c r="V67" s="15"/>
      <c r="W67" s="15"/>
      <c r="X67" s="37">
        <v>1</v>
      </c>
      <c r="Y67" s="15"/>
      <c r="Z67" s="38"/>
      <c r="AA67" s="15" t="s">
        <v>208</v>
      </c>
      <c r="AB67" s="15"/>
      <c r="AC67" s="37">
        <v>1</v>
      </c>
      <c r="AD67" s="25"/>
      <c r="AE67" s="15"/>
      <c r="AF67" s="15" t="s">
        <v>209</v>
      </c>
      <c r="AG67" s="15"/>
      <c r="AI67" s="18">
        <v>0.1</v>
      </c>
      <c r="AJ67" s="18">
        <v>0.1</v>
      </c>
      <c r="AK67" s="18">
        <f>+AJ67/AI67</f>
        <v>1</v>
      </c>
      <c r="AL67" s="18">
        <v>1</v>
      </c>
      <c r="AM67" s="18">
        <v>0.33</v>
      </c>
      <c r="AN67" s="18">
        <f>+AM67/AL67</f>
        <v>0.33</v>
      </c>
    </row>
    <row r="68" spans="2:40" s="43" customFormat="1" x14ac:dyDescent="0.25">
      <c r="B68" s="15" t="s">
        <v>376</v>
      </c>
      <c r="C68" s="15" t="s">
        <v>376</v>
      </c>
      <c r="D68" s="58" t="s">
        <v>190</v>
      </c>
      <c r="E68" s="58" t="s">
        <v>191</v>
      </c>
      <c r="F68" s="65">
        <v>43497</v>
      </c>
      <c r="G68" s="65">
        <v>43585</v>
      </c>
      <c r="H68" s="58" t="s">
        <v>192</v>
      </c>
      <c r="I68" s="58" t="s">
        <v>193</v>
      </c>
      <c r="J68" s="58" t="s">
        <v>194</v>
      </c>
      <c r="K68" s="58" t="s">
        <v>195</v>
      </c>
      <c r="L68" s="58" t="s">
        <v>115</v>
      </c>
      <c r="M68" s="58" t="s">
        <v>72</v>
      </c>
      <c r="N68" s="58"/>
      <c r="O68" s="58"/>
      <c r="P68" s="58"/>
      <c r="Q68" s="58"/>
      <c r="R68" s="58"/>
      <c r="S68" s="67">
        <v>1</v>
      </c>
      <c r="T68" s="67">
        <v>1</v>
      </c>
      <c r="U68" s="68">
        <f>+T68/S68</f>
        <v>1</v>
      </c>
      <c r="V68" s="71" t="s">
        <v>192</v>
      </c>
      <c r="W68" s="58" t="s">
        <v>501</v>
      </c>
      <c r="X68" s="58"/>
      <c r="Y68" s="58"/>
      <c r="Z68" s="58"/>
      <c r="AA68" s="58"/>
      <c r="AB68" s="58"/>
      <c r="AC68" s="58"/>
      <c r="AD68" s="58"/>
      <c r="AE68" s="58"/>
      <c r="AF68" s="58"/>
      <c r="AG68" s="58"/>
      <c r="AI68" s="45">
        <v>1</v>
      </c>
      <c r="AJ68" s="48">
        <v>1</v>
      </c>
      <c r="AK68" s="45">
        <f>+AJ68/AI68</f>
        <v>1</v>
      </c>
      <c r="AL68" s="45">
        <v>1</v>
      </c>
      <c r="AM68" s="45">
        <f>+AK68</f>
        <v>1</v>
      </c>
      <c r="AN68" s="45">
        <f>+AM68/AL68</f>
        <v>1</v>
      </c>
    </row>
    <row r="69" spans="2:40" s="43" customFormat="1" ht="28.5" x14ac:dyDescent="0.25">
      <c r="B69" s="15" t="s">
        <v>375</v>
      </c>
      <c r="C69" s="15" t="s">
        <v>196</v>
      </c>
      <c r="D69" s="58"/>
      <c r="E69" s="58"/>
      <c r="F69" s="65"/>
      <c r="G69" s="65"/>
      <c r="H69" s="58"/>
      <c r="I69" s="58"/>
      <c r="J69" s="58"/>
      <c r="K69" s="58"/>
      <c r="L69" s="58"/>
      <c r="M69" s="58"/>
      <c r="N69" s="58"/>
      <c r="O69" s="58"/>
      <c r="P69" s="58"/>
      <c r="Q69" s="58"/>
      <c r="R69" s="58"/>
      <c r="S69" s="67"/>
      <c r="T69" s="67"/>
      <c r="U69" s="68"/>
      <c r="V69" s="72"/>
      <c r="W69" s="58"/>
      <c r="X69" s="58"/>
      <c r="Y69" s="58"/>
      <c r="Z69" s="58"/>
      <c r="AA69" s="58"/>
      <c r="AB69" s="58"/>
      <c r="AC69" s="58"/>
      <c r="AD69" s="58"/>
      <c r="AE69" s="58"/>
      <c r="AF69" s="58"/>
      <c r="AG69" s="58"/>
      <c r="AI69" s="46"/>
      <c r="AJ69" s="49"/>
      <c r="AK69" s="46"/>
      <c r="AL69" s="46"/>
      <c r="AM69" s="46"/>
      <c r="AN69" s="46"/>
    </row>
    <row r="70" spans="2:40" s="43" customFormat="1" ht="57" x14ac:dyDescent="0.25">
      <c r="B70" s="15" t="s">
        <v>374</v>
      </c>
      <c r="C70" s="15" t="s">
        <v>59</v>
      </c>
      <c r="D70" s="15" t="s">
        <v>197</v>
      </c>
      <c r="E70" s="15" t="s">
        <v>198</v>
      </c>
      <c r="F70" s="65"/>
      <c r="G70" s="65"/>
      <c r="H70" s="15" t="s">
        <v>197</v>
      </c>
      <c r="I70" s="15" t="s">
        <v>199</v>
      </c>
      <c r="J70" s="15" t="s">
        <v>194</v>
      </c>
      <c r="K70" s="15" t="s">
        <v>195</v>
      </c>
      <c r="L70" s="58"/>
      <c r="M70" s="58"/>
      <c r="N70" s="58"/>
      <c r="O70" s="58"/>
      <c r="P70" s="58"/>
      <c r="Q70" s="58"/>
      <c r="R70" s="58"/>
      <c r="S70" s="58"/>
      <c r="T70" s="58"/>
      <c r="U70" s="68"/>
      <c r="V70" s="15" t="s">
        <v>197</v>
      </c>
      <c r="W70" s="58"/>
      <c r="X70" s="58"/>
      <c r="Y70" s="58"/>
      <c r="Z70" s="58"/>
      <c r="AA70" s="58"/>
      <c r="AB70" s="58"/>
      <c r="AC70" s="58"/>
      <c r="AD70" s="58"/>
      <c r="AE70" s="58"/>
      <c r="AF70" s="58"/>
      <c r="AG70" s="58"/>
      <c r="AI70" s="47"/>
      <c r="AJ70" s="50"/>
      <c r="AK70" s="47"/>
      <c r="AL70" s="47"/>
      <c r="AM70" s="47"/>
      <c r="AN70" s="47"/>
    </row>
    <row r="71" spans="2:40" s="36" customFormat="1" ht="213.75" x14ac:dyDescent="0.25">
      <c r="B71" s="15" t="s">
        <v>176</v>
      </c>
      <c r="C71" s="15" t="s">
        <v>177</v>
      </c>
      <c r="D71" s="15" t="s">
        <v>178</v>
      </c>
      <c r="E71" s="15" t="s">
        <v>179</v>
      </c>
      <c r="F71" s="16">
        <v>43466</v>
      </c>
      <c r="G71" s="16">
        <v>43555</v>
      </c>
      <c r="H71" s="15" t="s">
        <v>180</v>
      </c>
      <c r="I71" s="15" t="s">
        <v>181</v>
      </c>
      <c r="J71" s="15" t="s">
        <v>39</v>
      </c>
      <c r="K71" s="15" t="s">
        <v>182</v>
      </c>
      <c r="L71" s="15" t="s">
        <v>115</v>
      </c>
      <c r="M71" s="15" t="s">
        <v>72</v>
      </c>
      <c r="N71" s="15">
        <v>1</v>
      </c>
      <c r="O71" s="15">
        <v>1</v>
      </c>
      <c r="P71" s="17">
        <f>+O71/N71</f>
        <v>1</v>
      </c>
      <c r="Q71" s="15" t="s">
        <v>183</v>
      </c>
      <c r="R71" s="15" t="s">
        <v>427</v>
      </c>
      <c r="S71" s="17">
        <v>0</v>
      </c>
      <c r="T71" s="15"/>
      <c r="U71" s="15"/>
      <c r="V71" s="15" t="s">
        <v>116</v>
      </c>
      <c r="W71" s="15"/>
      <c r="X71" s="17">
        <v>0</v>
      </c>
      <c r="Y71" s="15"/>
      <c r="Z71" s="15"/>
      <c r="AA71" s="15" t="s">
        <v>116</v>
      </c>
      <c r="AB71" s="15"/>
      <c r="AC71" s="17">
        <v>0</v>
      </c>
      <c r="AD71" s="15"/>
      <c r="AE71" s="15"/>
      <c r="AF71" s="15" t="s">
        <v>116</v>
      </c>
      <c r="AG71" s="15"/>
      <c r="AI71" s="18">
        <v>1</v>
      </c>
      <c r="AJ71" s="18">
        <v>1</v>
      </c>
      <c r="AK71" s="18">
        <f>+AJ71/AI71</f>
        <v>1</v>
      </c>
      <c r="AL71" s="18">
        <v>1</v>
      </c>
      <c r="AM71" s="18">
        <v>1</v>
      </c>
      <c r="AN71" s="18">
        <f>+AM71/AL71</f>
        <v>1</v>
      </c>
    </row>
    <row r="72" spans="2:40" s="36" customFormat="1" ht="128.25" x14ac:dyDescent="0.25">
      <c r="B72" s="15" t="s">
        <v>176</v>
      </c>
      <c r="C72" s="15" t="s">
        <v>177</v>
      </c>
      <c r="D72" s="15" t="s">
        <v>184</v>
      </c>
      <c r="E72" s="15" t="s">
        <v>185</v>
      </c>
      <c r="F72" s="16">
        <v>43473</v>
      </c>
      <c r="G72" s="16">
        <v>43799</v>
      </c>
      <c r="H72" s="15" t="s">
        <v>186</v>
      </c>
      <c r="I72" s="15" t="s">
        <v>187</v>
      </c>
      <c r="J72" s="15" t="s">
        <v>132</v>
      </c>
      <c r="K72" s="15" t="s">
        <v>188</v>
      </c>
      <c r="L72" s="15" t="s">
        <v>115</v>
      </c>
      <c r="M72" s="15" t="s">
        <v>72</v>
      </c>
      <c r="N72" s="17">
        <v>0.25</v>
      </c>
      <c r="O72" s="17">
        <v>0.25</v>
      </c>
      <c r="P72" s="17">
        <f>+O72/N72</f>
        <v>1</v>
      </c>
      <c r="Q72" s="15" t="s">
        <v>189</v>
      </c>
      <c r="R72" s="15" t="s">
        <v>448</v>
      </c>
      <c r="S72" s="17">
        <v>0.25</v>
      </c>
      <c r="T72" s="17">
        <v>0.25</v>
      </c>
      <c r="U72" s="21">
        <f>+T72/S72</f>
        <v>1</v>
      </c>
      <c r="V72" s="15" t="s">
        <v>189</v>
      </c>
      <c r="W72" s="15" t="s">
        <v>450</v>
      </c>
      <c r="X72" s="17">
        <v>0.25</v>
      </c>
      <c r="Y72" s="15"/>
      <c r="Z72" s="15"/>
      <c r="AA72" s="15" t="s">
        <v>189</v>
      </c>
      <c r="AB72" s="15"/>
      <c r="AC72" s="17">
        <v>0.25</v>
      </c>
      <c r="AD72" s="15"/>
      <c r="AE72" s="15"/>
      <c r="AF72" s="15" t="s">
        <v>189</v>
      </c>
      <c r="AG72" s="15"/>
      <c r="AI72" s="22">
        <v>0.5</v>
      </c>
      <c r="AJ72" s="22">
        <v>0.5</v>
      </c>
      <c r="AK72" s="18">
        <f>+AJ72/AI72</f>
        <v>1</v>
      </c>
      <c r="AL72" s="18">
        <v>1</v>
      </c>
      <c r="AM72" s="22">
        <f>+AJ72</f>
        <v>0.5</v>
      </c>
      <c r="AN72" s="18">
        <f>+AM72/AL72</f>
        <v>0.5</v>
      </c>
    </row>
    <row r="73" spans="2:40" ht="15" x14ac:dyDescent="0.25">
      <c r="R73" s="11" t="s">
        <v>442</v>
      </c>
      <c r="AI73" s="44">
        <f>+AVERAGE(AI9:AI72)</f>
        <v>0.41339622641509416</v>
      </c>
      <c r="AJ73" s="44">
        <f t="shared" ref="AJ73:AN73" si="10">+AVERAGE(AJ9:AJ72)</f>
        <v>0.44481132075471691</v>
      </c>
      <c r="AK73" s="44">
        <f t="shared" si="10"/>
        <v>1.1244534291704102</v>
      </c>
      <c r="AL73" s="44">
        <f t="shared" si="10"/>
        <v>1</v>
      </c>
      <c r="AM73" s="44">
        <f t="shared" si="10"/>
        <v>0.44405660377358463</v>
      </c>
      <c r="AN73" s="44">
        <f t="shared" si="10"/>
        <v>0.44405660377358463</v>
      </c>
    </row>
    <row r="75" spans="2:40" ht="57" x14ac:dyDescent="0.2">
      <c r="B75" s="9" t="s">
        <v>426</v>
      </c>
    </row>
  </sheetData>
  <mergeCells count="209">
    <mergeCell ref="AF68:AF70"/>
    <mergeCell ref="AG68:AG70"/>
    <mergeCell ref="Z68:Z70"/>
    <mergeCell ref="AA68:AA70"/>
    <mergeCell ref="AB68:AB70"/>
    <mergeCell ref="AC68:AC70"/>
    <mergeCell ref="AD68:AD70"/>
    <mergeCell ref="AE68:AE70"/>
    <mergeCell ref="S68:S70"/>
    <mergeCell ref="T68:T70"/>
    <mergeCell ref="U68:U70"/>
    <mergeCell ref="W68:W70"/>
    <mergeCell ref="X68:X70"/>
    <mergeCell ref="Y68:Y70"/>
    <mergeCell ref="V68:V69"/>
    <mergeCell ref="F68:F70"/>
    <mergeCell ref="G68:G70"/>
    <mergeCell ref="L68:L70"/>
    <mergeCell ref="M68:M70"/>
    <mergeCell ref="N68:N70"/>
    <mergeCell ref="O68:O70"/>
    <mergeCell ref="P68:P70"/>
    <mergeCell ref="Q68:Q70"/>
    <mergeCell ref="R68:R70"/>
    <mergeCell ref="S62:S64"/>
    <mergeCell ref="T62:T64"/>
    <mergeCell ref="H62:H64"/>
    <mergeCell ref="I62:I64"/>
    <mergeCell ref="J62:J64"/>
    <mergeCell ref="L62:L64"/>
    <mergeCell ref="M62:M64"/>
    <mergeCell ref="N62:N64"/>
    <mergeCell ref="AG62:AG64"/>
    <mergeCell ref="AA62:AA64"/>
    <mergeCell ref="AB62:AB64"/>
    <mergeCell ref="AC62:AC64"/>
    <mergeCell ref="AD62:AD64"/>
    <mergeCell ref="AE62:AE64"/>
    <mergeCell ref="AF62:AF64"/>
    <mergeCell ref="U62:U64"/>
    <mergeCell ref="V62:V64"/>
    <mergeCell ref="W62:W64"/>
    <mergeCell ref="X62:X64"/>
    <mergeCell ref="Y62:Y64"/>
    <mergeCell ref="Z62:Z64"/>
    <mergeCell ref="O62:O64"/>
    <mergeCell ref="P62:P64"/>
    <mergeCell ref="J55:J56"/>
    <mergeCell ref="M55:M56"/>
    <mergeCell ref="N55:N56"/>
    <mergeCell ref="O55:O56"/>
    <mergeCell ref="B55:B56"/>
    <mergeCell ref="C55:C56"/>
    <mergeCell ref="D55:D56"/>
    <mergeCell ref="Q62:Q64"/>
    <mergeCell ref="R62:R64"/>
    <mergeCell ref="G55:G56"/>
    <mergeCell ref="AG55:AG56"/>
    <mergeCell ref="V55:V56"/>
    <mergeCell ref="W55:W56"/>
    <mergeCell ref="X55:X56"/>
    <mergeCell ref="Y55:Y56"/>
    <mergeCell ref="Z55:Z56"/>
    <mergeCell ref="AA55:AA56"/>
    <mergeCell ref="B62:B64"/>
    <mergeCell ref="C62:C64"/>
    <mergeCell ref="D62:D64"/>
    <mergeCell ref="E62:E64"/>
    <mergeCell ref="F62:F64"/>
    <mergeCell ref="G62:G64"/>
    <mergeCell ref="AB55:AB56"/>
    <mergeCell ref="AC55:AC56"/>
    <mergeCell ref="AD55:AD56"/>
    <mergeCell ref="P55:P56"/>
    <mergeCell ref="Q55:Q56"/>
    <mergeCell ref="R55:R56"/>
    <mergeCell ref="S55:S56"/>
    <mergeCell ref="T55:T56"/>
    <mergeCell ref="U55:U56"/>
    <mergeCell ref="H55:H56"/>
    <mergeCell ref="I55:I56"/>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I24:I25"/>
    <mergeCell ref="J24:J25"/>
    <mergeCell ref="K24:K25"/>
    <mergeCell ref="AE55:AE56"/>
    <mergeCell ref="AF55:AF56"/>
    <mergeCell ref="N24:N25"/>
    <mergeCell ref="O24:O25"/>
    <mergeCell ref="AE14:AE16"/>
    <mergeCell ref="AF14:AF16"/>
    <mergeCell ref="AG14:AG16"/>
    <mergeCell ref="B24:B25"/>
    <mergeCell ref="C24:C25"/>
    <mergeCell ref="D24:D25"/>
    <mergeCell ref="E24:E25"/>
    <mergeCell ref="F24:F25"/>
    <mergeCell ref="G24:G25"/>
    <mergeCell ref="H24:H25"/>
    <mergeCell ref="Y14:Y16"/>
    <mergeCell ref="Z14:Z16"/>
    <mergeCell ref="AA14:AA16"/>
    <mergeCell ref="AB14:AB16"/>
    <mergeCell ref="AC14:AC16"/>
    <mergeCell ref="AD14:AD16"/>
    <mergeCell ref="S14:S16"/>
    <mergeCell ref="T14:T16"/>
    <mergeCell ref="U14:U16"/>
    <mergeCell ref="V14:V16"/>
    <mergeCell ref="W14:W16"/>
    <mergeCell ref="X14:X16"/>
    <mergeCell ref="M14:M16"/>
    <mergeCell ref="N14:N16"/>
    <mergeCell ref="O14:O16"/>
    <mergeCell ref="P14:P16"/>
    <mergeCell ref="Q14:Q16"/>
    <mergeCell ref="R14:R16"/>
    <mergeCell ref="D14:D16"/>
    <mergeCell ref="E14:E16"/>
    <mergeCell ref="F14:F16"/>
    <mergeCell ref="G14:G16"/>
    <mergeCell ref="H14:H16"/>
    <mergeCell ref="I14:I16"/>
    <mergeCell ref="J14:J16"/>
    <mergeCell ref="K14:K16"/>
    <mergeCell ref="L14:L16"/>
    <mergeCell ref="AC7:AG7"/>
    <mergeCell ref="H7:H8"/>
    <mergeCell ref="I7:I8"/>
    <mergeCell ref="J7:J8"/>
    <mergeCell ref="K7:K8"/>
    <mergeCell ref="L7:L8"/>
    <mergeCell ref="M7:M8"/>
    <mergeCell ref="N7:R7"/>
    <mergeCell ref="S7:W7"/>
    <mergeCell ref="X7:AB7"/>
    <mergeCell ref="D68:D69"/>
    <mergeCell ref="E68:E69"/>
    <mergeCell ref="H68:H69"/>
    <mergeCell ref="I68:I69"/>
    <mergeCell ref="J68:J69"/>
    <mergeCell ref="K68:K69"/>
    <mergeCell ref="B2:C2"/>
    <mergeCell ref="D2:M2"/>
    <mergeCell ref="B6:C6"/>
    <mergeCell ref="D6:M6"/>
    <mergeCell ref="B7:B8"/>
    <mergeCell ref="C7:C8"/>
    <mergeCell ref="D7:D8"/>
    <mergeCell ref="E7:E8"/>
    <mergeCell ref="F7:F8"/>
    <mergeCell ref="G7:G8"/>
    <mergeCell ref="B17:B18"/>
    <mergeCell ref="C17:C18"/>
    <mergeCell ref="D17:D18"/>
    <mergeCell ref="B19:B20"/>
    <mergeCell ref="C19:C20"/>
    <mergeCell ref="L24:L25"/>
    <mergeCell ref="E55:E56"/>
    <mergeCell ref="F55:F56"/>
    <mergeCell ref="AI14:AI16"/>
    <mergeCell ref="AJ14:AJ16"/>
    <mergeCell ref="AK14:AK16"/>
    <mergeCell ref="AL14:AL16"/>
    <mergeCell ref="AM14:AM16"/>
    <mergeCell ref="AN14:AN16"/>
    <mergeCell ref="AI6:AK7"/>
    <mergeCell ref="AL6:AN7"/>
    <mergeCell ref="AI55:AI56"/>
    <mergeCell ref="AJ55:AJ56"/>
    <mergeCell ref="AK55:AK56"/>
    <mergeCell ref="AL55:AL56"/>
    <mergeCell ref="AM55:AM56"/>
    <mergeCell ref="AN55:AN56"/>
    <mergeCell ref="AI24:AI25"/>
    <mergeCell ref="AJ24:AJ25"/>
    <mergeCell ref="AK24:AK25"/>
    <mergeCell ref="AL24:AL25"/>
    <mergeCell ref="AM24:AM25"/>
    <mergeCell ref="AN24:AN25"/>
    <mergeCell ref="AI68:AI70"/>
    <mergeCell ref="AJ68:AJ70"/>
    <mergeCell ref="AK68:AK70"/>
    <mergeCell ref="AL68:AL70"/>
    <mergeCell ref="AM68:AM70"/>
    <mergeCell ref="AN68:AN70"/>
    <mergeCell ref="AI62:AI64"/>
    <mergeCell ref="AJ62:AJ64"/>
    <mergeCell ref="AK62:AK64"/>
    <mergeCell ref="AL62:AL64"/>
    <mergeCell ref="AM62:AM64"/>
    <mergeCell ref="AN62:AN64"/>
  </mergeCells>
  <dataValidations count="1">
    <dataValidation type="list" allowBlank="1" showInputMessage="1" showErrorMessage="1" sqref="M26:M56">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[1]Lista!#REF!</xm:f>
          </x14:formula1>
          <xm:sqref>M17:M19</xm:sqref>
        </x14:dataValidation>
        <x14:dataValidation type="list" allowBlank="1" showInputMessage="1" showErrorMessage="1">
          <x14:formula1>
            <xm:f>[2]Lista!#REF!</xm:f>
          </x14:formula1>
          <xm:sqref>M66:M67</xm:sqref>
        </x14:dataValidation>
        <x14:dataValidation type="list" allowBlank="1" showInputMessage="1" showErrorMessage="1">
          <x14:formula1>
            <xm:f>[3]Lista!#REF!</xm:f>
          </x14:formula1>
          <xm:sqref>M62</xm:sqref>
        </x14:dataValidation>
        <x14:dataValidation type="list" allowBlank="1" showInputMessage="1" showErrorMessage="1">
          <x14:formula1>
            <xm:f>[4]Lista!#REF!</xm:f>
          </x14:formula1>
          <xm:sqref>M57:M60</xm:sqref>
        </x14:dataValidation>
        <x14:dataValidation type="list" allowBlank="1" showInputMessage="1" showErrorMessage="1">
          <x14:formula1>
            <xm:f>[5]Lista!#REF!</xm:f>
          </x14:formula1>
          <xm:sqref>M11</xm:sqref>
        </x14:dataValidation>
        <x14:dataValidation type="list" allowBlank="1" showInputMessage="1" showErrorMessage="1">
          <x14:formula1>
            <xm:f>[6]Lista!#REF!</xm:f>
          </x14:formula1>
          <xm:sqref>M12 M9:M10</xm:sqref>
        </x14:dataValidation>
        <x14:dataValidation type="list" allowBlank="1" showInputMessage="1" showErrorMessage="1">
          <x14:formula1>
            <xm:f>[7]Lista!#REF!</xm:f>
          </x14:formula1>
          <xm:sqref>M24:M25 M21</xm:sqref>
        </x14:dataValidation>
        <x14:dataValidation type="list" allowBlank="1" showInputMessage="1" showErrorMessage="1">
          <x14:formula1>
            <xm:f>[8]Lista!#REF!</xm:f>
          </x14:formula1>
          <xm:sqref>M68:M70 M65</xm:sqref>
        </x14:dataValidation>
        <x14:dataValidation type="list" allowBlank="1" showInputMessage="1" showErrorMessage="1">
          <x14:formula1>
            <xm:f>[9]Lista!#REF!</xm:f>
          </x14:formula1>
          <xm:sqref>M61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Trimestre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Andrea Garcia Guerrero</dc:creator>
  <cp:lastModifiedBy>Teresa Victoria Davila Sanabria</cp:lastModifiedBy>
  <cp:lastPrinted>2019-04-05T20:10:04Z</cp:lastPrinted>
  <dcterms:created xsi:type="dcterms:W3CDTF">2019-02-20T19:56:56Z</dcterms:created>
  <dcterms:modified xsi:type="dcterms:W3CDTF">2019-07-08T16:15:45Z</dcterms:modified>
</cp:coreProperties>
</file>