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lgarciar\Documents\ARCHIVO 2017\EQUIPO DE POLITICA\PLANES DE ACCIÓN DISTRITALES OCTUBRE 2017\"/>
    </mc:Choice>
  </mc:AlternateContent>
  <bookViews>
    <workbookView xWindow="0" yWindow="0" windowWidth="24000" windowHeight="9735"/>
  </bookViews>
  <sheets>
    <sheet name="Matriz" sheetId="1" r:id="rId1"/>
    <sheet name="Validadores (2)" sheetId="3" state="hidden" r:id="rId2"/>
  </sheets>
  <definedNames>
    <definedName name="_01_Pilar_Igualdad_de_Calidad_de_Vida">'Validadores (2)'!$O$3:$O$11</definedName>
    <definedName name="_01_Prevención_y_atención_de_la_maternidad_y_la_paternidad_tempranas">'Validadores (2)'!$R$3</definedName>
    <definedName name="_02_Desarrollo_integral_desde_la_gestación_hasta_la_adolescencia">'Validadores (2)'!$S$3</definedName>
    <definedName name="_02_Pilar_Democracia_Urbana">'Validadores (2)'!$P$3:$P$4</definedName>
    <definedName name="_03_Pilar_Construcción_de_Comunidad_y_Cultura_Ciudadana">'Validadores (2)'!$Q$3:$Q$6</definedName>
    <definedName name="_04_Familias_protegidas_y_adaptadas_al_cambio_climático">'Validadores (2)'!$T$3</definedName>
    <definedName name="_05_Desarrollo_integral_para_la_felicidad_y_el_ejercicio_de_la_ciudadanía">'Validadores (2)'!$U$3:$U$4</definedName>
    <definedName name="_06_Calidad_educativa_para_todos">'Validadores (2)'!$V$3:$V$4</definedName>
    <definedName name="_07_Inclusión_educativa_para_la_equidad">'Validadores (2)'!$W$3</definedName>
    <definedName name="_08_Acceso_con_calidad_a_la_educación_superior">'Validadores (2)'!$X$3</definedName>
    <definedName name="_09_Atención_integral_y_eficiente_en_salud">'Validadores (2)'!$Y$3</definedName>
    <definedName name="_11_Mejores_oportunidades_para_el_desarrollo_a_través_de_la_cultura_la_recreación_y_el_deporte">'Validadores (2)'!$Z$3:$Z$5</definedName>
    <definedName name="_16_Integración_social_para_una_ciudad_de_oportunidades">'Validadores (2)'!$AA$3</definedName>
    <definedName name="_17_Espacio_público_derecho_de_todos">'Validadores (2)'!$AB$3</definedName>
    <definedName name="_19_Seguridad_y_convivencia_para_todos">'Validadores (2)'!$AC$3</definedName>
    <definedName name="_21_Justicia_para_todos_consolidación_del_sistema_distrital_de_justicia">'Validadores (2)'!$AD$3</definedName>
    <definedName name="_22_Bogotá_vive_los_derechos_humanos">'Validadores (2)'!$AE$3</definedName>
    <definedName name="_25_Cambio_cultural_y_construcción_del_tejido_social_para_la_vida">'Validadores (2)'!$AF$3:$AF$6</definedName>
    <definedName name="_xlnm._FilterDatabase" localSheetId="0" hidden="1">Matriz!$A$10:$CA$94</definedName>
    <definedName name="_Pilar_Eje">'Validadores (2)'!$N$3:$N$5</definedName>
    <definedName name="_Sector_Ambiente">'Validadores (2)'!$BP$3:$BP$5</definedName>
    <definedName name="_Sector_Cultura_Recreación_y_Deporte">'Validadores (2)'!$BO$3:$BO$9</definedName>
    <definedName name="_Sector_Desarrollo_Económico_Industria_y_Turismo">'Validadores (2)'!$BK$3:$BK$6</definedName>
    <definedName name="_Sector_Educación">'Validadores (2)'!$BL$3:$BL$6</definedName>
    <definedName name="_Sector_Gestión_Jurídica">'Validadores (2)'!$BU$3</definedName>
    <definedName name="_Sector_Gestión_Pública">'Validadores (2)'!$BG$3:$BG$6</definedName>
    <definedName name="_Sector_Gobierno">'Validadores (2)'!$BH$3:$BH$25</definedName>
    <definedName name="_Sector_Hábitat">'Validadores (2)'!$BR$3:$BR$10</definedName>
    <definedName name="_Sector_Hacienda">'Validadores (2)'!$BI$3:$BI$6</definedName>
    <definedName name="_Sector_Integración_Social">'Validadores (2)'!$BN$3:$BN$4</definedName>
    <definedName name="_Sector_Movilidad">'Validadores (2)'!$BQ$3:$BQ$7</definedName>
    <definedName name="_Sector_Mujer">'Validadores (2)'!$BS$3</definedName>
    <definedName name="_Sector_Planeación">'Validadores (2)'!$BJ$3</definedName>
    <definedName name="_Sector_Salud">'Validadores (2)'!$BM$3:$BM$6</definedName>
    <definedName name="_Sector_Seguridad_Convivencia_y_Justicia">'Validadores (2)'!$BT$3:$BT$4</definedName>
    <definedName name="Derecho_a_la_salud">'Validadores (2)'!$J$3:$J$11</definedName>
    <definedName name="Derecho_al_ambiente_sano_y_al_hábitat">'Validadores (2)'!$M$3:$M$15</definedName>
    <definedName name="Derecho_al_trabajo">'Validadores (2)'!$I$3:$I$14</definedName>
    <definedName name="Derechos_a_la_educación_y_la_tecnología">'Validadores (2)'!$H$3:$H$20</definedName>
    <definedName name="Derechos_a_la_equidad_y_no_discriminación">'Validadores (2)'!$G$3:$G$11</definedName>
    <definedName name="Derechos_a_la_participación_y_organización">'Validadores (2)'!$F$3:$F$13</definedName>
    <definedName name="Derechos_a_la_recreación_y_al_deporte">'Validadores (2)'!$L$3:$L$16</definedName>
    <definedName name="Derechos_a_la_vida_libertad_y_seguridad">'Validadores (2)'!$E$3:$E$11</definedName>
    <definedName name="Derechos_a_las_expresiones_culturales_artísticas_turísticas_y_del_patrimonio">'Validadores (2)'!$K$3:$K$12</definedName>
    <definedName name="Dimensiones">'Validadores (2)'!$D$3:$D$11</definedName>
    <definedName name="Periodo">'Validadores (2)'!$B$3:$B$5</definedName>
    <definedName name="Política_Pública">'Validadores (2)'!$C$3</definedName>
    <definedName name="Sector">'Validadores (2)'!$BF$3:$BF$17</definedName>
  </definedNames>
  <calcPr calcId="152511"/>
</workbook>
</file>

<file path=xl/calcChain.xml><?xml version="1.0" encoding="utf-8"?>
<calcChain xmlns="http://schemas.openxmlformats.org/spreadsheetml/2006/main">
  <c r="K34" i="1" l="1"/>
  <c r="AJ54" i="1" l="1"/>
  <c r="AK79" i="1" l="1"/>
  <c r="AJ79" i="1"/>
  <c r="AJ35" i="1"/>
  <c r="U35" i="1"/>
  <c r="T35" i="1"/>
  <c r="S35" i="1"/>
  <c r="R35" i="1"/>
  <c r="AL74" i="1"/>
  <c r="O34" i="1"/>
  <c r="O35" i="1" s="1"/>
  <c r="N34" i="1"/>
  <c r="N35" i="1" s="1"/>
  <c r="L34" i="1"/>
  <c r="L35" i="1" s="1"/>
  <c r="K35" i="1"/>
  <c r="AK40" i="1"/>
  <c r="AK39" i="1"/>
  <c r="AK38" i="1"/>
  <c r="AK37" i="1"/>
  <c r="AK36" i="1"/>
  <c r="AJ13" i="1"/>
</calcChain>
</file>

<file path=xl/comments1.xml><?xml version="1.0" encoding="utf-8"?>
<comments xmlns="http://schemas.openxmlformats.org/spreadsheetml/2006/main">
  <authors>
    <author>Gloria Liliana Maldonado Gomez</author>
    <author>acastaneda</author>
    <author>Juliana Moncada</author>
    <author>idpc</author>
    <author>Usuario</author>
    <author>Diego Felipe Ariza Arias</author>
    <author>Sonia Aleyzandra Gaona Uscategui</author>
  </authors>
  <commentList>
    <comment ref="BB10" authorId="0" shapeId="0">
      <text>
        <r>
          <rPr>
            <b/>
            <sz val="9"/>
            <color indexed="81"/>
            <rFont val="Tahoma"/>
            <family val="2"/>
          </rPr>
          <t>Gloria Liliana Maldonado Gómez:</t>
        </r>
        <r>
          <rPr>
            <sz val="9"/>
            <color indexed="81"/>
            <rFont val="Tahoma"/>
            <family val="2"/>
          </rPr>
          <t xml:space="preserve">
No encontramos el pilar 5</t>
        </r>
      </text>
    </comment>
    <comment ref="BC10" authorId="0" shapeId="0">
      <text>
        <r>
          <rPr>
            <b/>
            <sz val="9"/>
            <color indexed="81"/>
            <rFont val="Tahoma"/>
            <family val="2"/>
          </rPr>
          <t>Gloria Liliana Maldonado Gomez:</t>
        </r>
        <r>
          <rPr>
            <sz val="9"/>
            <color indexed="81"/>
            <rFont val="Tahoma"/>
            <family val="2"/>
          </rPr>
          <t xml:space="preserve">
NO ESTA PROGRAMA 1 PREVENCION MATERNIDAD</t>
        </r>
      </text>
    </comment>
    <comment ref="AI13" authorId="1" shapeId="0">
      <text>
        <r>
          <rPr>
            <b/>
            <sz val="12"/>
            <color indexed="81"/>
            <rFont val="Tahoma"/>
            <family val="2"/>
          </rPr>
          <t>acastaneda:</t>
        </r>
        <r>
          <rPr>
            <sz val="12"/>
            <color indexed="81"/>
            <rFont val="Tahoma"/>
            <family val="2"/>
          </rPr>
          <t xml:space="preserve">
este reporte es de  2017 - 2019</t>
        </r>
      </text>
    </comment>
    <comment ref="P14" authorId="2" shapeId="0">
      <text>
        <r>
          <rPr>
            <b/>
            <sz val="12"/>
            <color indexed="81"/>
            <rFont val="Calibri"/>
            <family val="2"/>
          </rPr>
          <t>Juliana Moncada:</t>
        </r>
        <r>
          <rPr>
            <sz val="12"/>
            <color indexed="81"/>
            <rFont val="Calibri"/>
            <family val="2"/>
          </rPr>
          <t xml:space="preserve">
no se entiende el nombre del indicador por temas de redacción</t>
        </r>
      </text>
    </comment>
    <comment ref="R15" authorId="3" shapeId="0">
      <text>
        <r>
          <rPr>
            <b/>
            <sz val="9"/>
            <color indexed="81"/>
            <rFont val="Tahoma"/>
            <family val="2"/>
          </rPr>
          <t>id pc:</t>
        </r>
        <r>
          <rPr>
            <sz val="9"/>
            <color indexed="81"/>
            <rFont val="Tahoma"/>
            <family val="2"/>
          </rPr>
          <t xml:space="preserve">
Meta programada con base en un promedio histórico de atención a juventudes en la población.</t>
        </r>
      </text>
    </comment>
    <comment ref="R16" authorId="3" shapeId="0">
      <text>
        <r>
          <rPr>
            <b/>
            <sz val="9"/>
            <color indexed="81"/>
            <rFont val="Tahoma"/>
            <family val="2"/>
          </rPr>
          <t xml:space="preserve">
</t>
        </r>
      </text>
    </comment>
    <comment ref="F55" authorId="4" shapeId="0">
      <text>
        <r>
          <rPr>
            <b/>
            <sz val="9"/>
            <color indexed="81"/>
            <rFont val="Tahoma"/>
            <family val="2"/>
          </rPr>
          <t>Usuario:</t>
        </r>
        <r>
          <rPr>
            <sz val="9"/>
            <color indexed="81"/>
            <rFont val="Tahoma"/>
            <family val="2"/>
          </rPr>
          <t xml:space="preserve">
Esta es una propuesta de acción desde mi parte que operativiza la misionalidad del proyecto Distrito Diverso  y la actividad allí relacionada, sin embargo lo dejo a criterio de ustedes y de planeación,</t>
        </r>
      </text>
    </comment>
    <comment ref="V70" authorId="5" shapeId="0">
      <text>
        <r>
          <rPr>
            <b/>
            <sz val="12"/>
            <color indexed="81"/>
            <rFont val="Tahoma"/>
            <family val="2"/>
          </rPr>
          <t>Diego Felipe Ariza Arias:</t>
        </r>
        <r>
          <rPr>
            <sz val="12"/>
            <color indexed="81"/>
            <rFont val="Tahoma"/>
            <family val="2"/>
          </rPr>
          <t xml:space="preserve">
este resultado no aplicaría porque el año aún no ha terminado. Además la fórmula de este indicador cálculo no está bien.</t>
        </r>
      </text>
    </comment>
    <comment ref="N84"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O84"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P84" authorId="5" shapeId="0">
      <text>
        <r>
          <rPr>
            <b/>
            <sz val="9"/>
            <color indexed="81"/>
            <rFont val="Tahoma"/>
          </rPr>
          <t>Diego Felipe Ariza Arias:</t>
        </r>
        <r>
          <rPr>
            <sz val="9"/>
            <color indexed="81"/>
            <rFont val="Tahoma"/>
          </rPr>
          <t xml:space="preserve">
</t>
        </r>
        <r>
          <rPr>
            <sz val="11"/>
            <color indexed="81"/>
            <rFont val="Tahoma"/>
            <family val="2"/>
          </rPr>
          <t xml:space="preserve">
definir un indicador para cada acción priorizada de política. Los indicadores son herramientas útiles para l aplaneación y gestión en general, y tiene como objetivos:
A) generar información útil para mejorar el proceso de toma de decisiones, el proceso de diseño, de implementación o reformulación de un plan, programa.
B) Facilitar el monitorieo del cumplimiento de acuerdos y compromisos.
C) Facilitar el seguimiento a los diferentes planes, programas y proyectos, que permitan tomar los correctivos oportunos y mejora la eficencia y eficacia del proceso en general. En este sentido el nombre debe ser auto explicativo y conciso.</t>
        </r>
      </text>
    </comment>
    <comment ref="Q84" authorId="5" shapeId="0">
      <text>
        <r>
          <rPr>
            <b/>
            <sz val="9"/>
            <color indexed="81"/>
            <rFont val="Tahoma"/>
            <family val="2"/>
          </rPr>
          <t>Diego Felipe Ariza Arias:</t>
        </r>
        <r>
          <rPr>
            <sz val="9"/>
            <color indexed="81"/>
            <rFont val="Tahoma"/>
            <family val="2"/>
          </rPr>
          <t xml:space="preserve">
</t>
        </r>
        <r>
          <rPr>
            <sz val="12"/>
            <color indexed="81"/>
            <rFont val="Tahoma"/>
            <family val="2"/>
          </rPr>
          <t>Estipular la fórmula usada para le medición del inidcador. Ejemplos: (suamtoria de personas atendidas durante la vigencia/ total de personas que solicitaron ayuda y cunplen con los requisitos para atención)*100; sumatoria de beneficiarios únicos (por cédula de ciudadanía), del programa</t>
        </r>
      </text>
    </comment>
    <comment ref="N85"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O85"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P85" authorId="5" shapeId="0">
      <text>
        <r>
          <rPr>
            <b/>
            <sz val="9"/>
            <color indexed="81"/>
            <rFont val="Tahoma"/>
            <family val="2"/>
          </rPr>
          <t>Diego Felipe Ariza Arias:</t>
        </r>
        <r>
          <rPr>
            <sz val="9"/>
            <color indexed="81"/>
            <rFont val="Tahoma"/>
            <family val="2"/>
          </rPr>
          <t xml:space="preserve">
</t>
        </r>
        <r>
          <rPr>
            <sz val="12"/>
            <color indexed="81"/>
            <rFont val="Tahoma"/>
            <family val="2"/>
          </rPr>
          <t>definir un indicador para cada acción priorizada de política. Los indicadores son herramientas útiles para l aplaneación y gestión en general, y tiene como objetivos:
A) generar información útil para mejorar el proceso de toma de decisiones, el proceso de diseño, de implementación o reformulación de un plan, programa.
B) Facilitar el monitorieo del cumplimiento de acuerdos y compromisos.
C) Facilitar el seguimiento a los diferentes planes, programas y proyectos, que permitan tomar los correctivos oportunos y mejora la eficencia y eficacia del proceso en general. En este sentido el nombre debe ser auto explicativo y conciso.</t>
        </r>
      </text>
    </comment>
    <comment ref="Q85" authorId="5" shapeId="0">
      <text>
        <r>
          <rPr>
            <b/>
            <sz val="9"/>
            <color indexed="81"/>
            <rFont val="Tahoma"/>
            <family val="2"/>
          </rPr>
          <t>Diego Felipe Ariza Arias:</t>
        </r>
        <r>
          <rPr>
            <sz val="9"/>
            <color indexed="81"/>
            <rFont val="Tahoma"/>
            <family val="2"/>
          </rPr>
          <t xml:space="preserve">
</t>
        </r>
        <r>
          <rPr>
            <sz val="12"/>
            <color indexed="81"/>
            <rFont val="Tahoma"/>
            <family val="2"/>
          </rPr>
          <t>Estipular la fórmula usada para le medición del inidcador. Ejemplos: (suamtoria de personas atendidas durante la vigencia/ total de personas que solicitaron ayuda y cunplen con los requisitos para atención)*100; sumatoria de beneficiarios únicos (por cédula de ciudadanía), del programa</t>
        </r>
      </text>
    </comment>
    <comment ref="N88"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O88"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P88" authorId="5" shapeId="0">
      <text>
        <r>
          <rPr>
            <b/>
            <sz val="9"/>
            <color indexed="81"/>
            <rFont val="Tahoma"/>
            <family val="2"/>
          </rPr>
          <t>Diego Felipe Ariza Arias:</t>
        </r>
        <r>
          <rPr>
            <sz val="9"/>
            <color indexed="81"/>
            <rFont val="Tahoma"/>
            <family val="2"/>
          </rPr>
          <t xml:space="preserve">
</t>
        </r>
        <r>
          <rPr>
            <sz val="12"/>
            <color indexed="81"/>
            <rFont val="Tahoma"/>
            <family val="2"/>
          </rPr>
          <t>definir un indicador para cada acción priorizada de política. Los indicadores son herramientas útiles para l aplaneación y gestión en general, y tiene como objetivos:
A) generar información útil para mejorar el proceso de toma de decisiones, el proceso de diseño, de implementación o reformulación de un plan, programa.
B) Facilitar el monitorieo del cumplimiento de acuerdos y compromisos.
C) Facilitar el seguimiento a los diferentes planes, programas y proyectos, que permitan tomar los correctivos oportunos y mejora la eficencia y eficacia del proceso en general. En este sentido el nombre debe ser auto explicativo y conciso.</t>
        </r>
      </text>
    </comment>
    <comment ref="Q88" authorId="5" shapeId="0">
      <text>
        <r>
          <rPr>
            <b/>
            <sz val="9"/>
            <color indexed="81"/>
            <rFont val="Tahoma"/>
            <family val="2"/>
          </rPr>
          <t>Diego Felipe Ariza Arias:</t>
        </r>
        <r>
          <rPr>
            <sz val="9"/>
            <color indexed="81"/>
            <rFont val="Tahoma"/>
            <family val="2"/>
          </rPr>
          <t xml:space="preserve">
</t>
        </r>
        <r>
          <rPr>
            <sz val="12"/>
            <color indexed="81"/>
            <rFont val="Tahoma"/>
            <family val="2"/>
          </rPr>
          <t>Estipular la fórmula usada para le medición del inidcador. Ejemplos: (suamtoria de personas atendidas durante la vigencia/ total de personas que solicitaron ayuda y cunplen con los requisitos para atención)*100; sumatoria de beneficiarios únicos (por cédula de ciudadanía), del programa</t>
        </r>
      </text>
    </comment>
    <comment ref="N89"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O89"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P89" authorId="5" shapeId="0">
      <text>
        <r>
          <rPr>
            <b/>
            <sz val="9"/>
            <color indexed="81"/>
            <rFont val="Tahoma"/>
            <family val="2"/>
          </rPr>
          <t>Diego Felipe Ariza Arias:</t>
        </r>
        <r>
          <rPr>
            <sz val="9"/>
            <color indexed="81"/>
            <rFont val="Tahoma"/>
            <family val="2"/>
          </rPr>
          <t xml:space="preserve">
</t>
        </r>
        <r>
          <rPr>
            <sz val="12"/>
            <color indexed="81"/>
            <rFont val="Tahoma"/>
            <family val="2"/>
          </rPr>
          <t>definir un indicador para cada acción priorizada de política. Los indicadores son herramientas útiles para l aplaneación y gestión en general, y tiene como objetivos:
A) generar información útil para mejorar el proceso de toma de decisiones, el proceso de diseño, de implementación o reformulación de un plan, programa.
B) Facilitar el monitorieo del cumplimiento de acuerdos y compromisos.
C) Facilitar el seguimiento a los diferentes planes, programas y proyectos, que permitan tomar los correctivos oportunos y mejora la eficencia y eficacia del proceso en general. En este sentido el nombre debe ser auto explicativo y conciso.</t>
        </r>
      </text>
    </comment>
    <comment ref="Q89" authorId="5" shapeId="0">
      <text>
        <r>
          <rPr>
            <b/>
            <sz val="9"/>
            <color indexed="81"/>
            <rFont val="Tahoma"/>
            <family val="2"/>
          </rPr>
          <t>Diego Felipe Ariza Arias:</t>
        </r>
        <r>
          <rPr>
            <sz val="9"/>
            <color indexed="81"/>
            <rFont val="Tahoma"/>
            <family val="2"/>
          </rPr>
          <t xml:space="preserve">
</t>
        </r>
        <r>
          <rPr>
            <sz val="12"/>
            <color indexed="81"/>
            <rFont val="Tahoma"/>
            <family val="2"/>
          </rPr>
          <t>Estipular la fórmula usada para le medición del inidcador. Ejemplos: (suamtoria de personas atendidas durante la vigencia/ total de personas que solicitaron ayuda y cunplen con los requisitos para atención)*100; sumatoria de beneficiarios únicos (por cédula de ciudadanía), del programa</t>
        </r>
      </text>
    </comment>
    <comment ref="N90"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O90" authorId="5" shapeId="0">
      <text>
        <r>
          <rPr>
            <b/>
            <sz val="9"/>
            <color indexed="81"/>
            <rFont val="Tahoma"/>
            <family val="2"/>
          </rPr>
          <t>Diego Felipe Ariza Arias:</t>
        </r>
        <r>
          <rPr>
            <sz val="9"/>
            <color indexed="81"/>
            <rFont val="Tahoma"/>
            <family val="2"/>
          </rPr>
          <t xml:space="preserve">
</t>
        </r>
        <r>
          <rPr>
            <sz val="12"/>
            <color indexed="81"/>
            <rFont val="Tahoma"/>
            <family val="2"/>
          </rPr>
          <t>Por favor diligenciarfecha de inicio y finalización.  Determinar la temporalidad prevista para las acciones priorizadas (fecha de inicio-fecha de terminacion). Algunas veces este peridodo puede diferir del periodo del Plan de Desarrollo Distrital.</t>
        </r>
      </text>
    </comment>
    <comment ref="P90" authorId="5" shapeId="0">
      <text>
        <r>
          <rPr>
            <b/>
            <sz val="9"/>
            <color indexed="81"/>
            <rFont val="Tahoma"/>
            <family val="2"/>
          </rPr>
          <t>Diego Felipe Ariza Arias:</t>
        </r>
        <r>
          <rPr>
            <sz val="9"/>
            <color indexed="81"/>
            <rFont val="Tahoma"/>
            <family val="2"/>
          </rPr>
          <t xml:space="preserve">
</t>
        </r>
        <r>
          <rPr>
            <sz val="12"/>
            <color indexed="81"/>
            <rFont val="Tahoma"/>
            <family val="2"/>
          </rPr>
          <t>definir un indicador para cada acción priorizada de política. Los indicadores son herramientas útiles para l aplaneación y gestión en general, y tiene como objetivos:
A) generar información útil para mejorar el proceso de toma de decisiones, el proceso de diseño, de implementación o reformulación de un plan, programa.
B) Facilitar el monitorieo del cumplimiento de acuerdos y compromisos.
C) Facilitar el seguimiento a los diferentes planes, programas y proyectos, que permitan tomar los correctivos oportunos y mejora la eficencia y eficacia del proceso en general. En este sentido el nombre debe ser auto explicativo y conciso.</t>
        </r>
      </text>
    </comment>
    <comment ref="Q90" authorId="5" shapeId="0">
      <text>
        <r>
          <rPr>
            <b/>
            <sz val="9"/>
            <color indexed="81"/>
            <rFont val="Tahoma"/>
            <family val="2"/>
          </rPr>
          <t>Diego Felipe Ariza Arias:</t>
        </r>
        <r>
          <rPr>
            <sz val="9"/>
            <color indexed="81"/>
            <rFont val="Tahoma"/>
            <family val="2"/>
          </rPr>
          <t xml:space="preserve">
</t>
        </r>
        <r>
          <rPr>
            <sz val="12"/>
            <color indexed="81"/>
            <rFont val="Tahoma"/>
            <family val="2"/>
          </rPr>
          <t>Estipular la fórmula usada para le medición del inidcador. Ejemplos: (suamtoria de personas atendidas durante la vigencia/ total de personas que solicitaron ayuda y cunplen con los requisitos para atención)*100; sumatoria de beneficiarios únicos (por cédula de ciudadanía), del programa</t>
        </r>
      </text>
    </comment>
    <comment ref="C91" authorId="5" shapeId="0">
      <text>
        <r>
          <rPr>
            <b/>
            <sz val="12"/>
            <color indexed="81"/>
            <rFont val="Tahoma"/>
            <family val="2"/>
          </rPr>
          <t>Diego Felipe Ariza Arias:</t>
        </r>
        <r>
          <rPr>
            <sz val="12"/>
            <color indexed="81"/>
            <rFont val="Tahoma"/>
            <family val="2"/>
          </rPr>
          <t xml:space="preserve">
Cuál es la línea de estratégia?</t>
        </r>
      </text>
    </comment>
    <comment ref="S91" authorId="6" shapeId="0">
      <text>
        <r>
          <rPr>
            <b/>
            <sz val="9"/>
            <color indexed="81"/>
            <rFont val="Tahoma"/>
            <family val="2"/>
          </rPr>
          <t>Sonia Aleyzandra Gaona Uscategui:</t>
        </r>
        <r>
          <rPr>
            <sz val="9"/>
            <color indexed="81"/>
            <rFont val="Tahoma"/>
            <family val="2"/>
          </rPr>
          <t xml:space="preserve">
Magnitud ejecutada, tomado de la OAP</t>
        </r>
      </text>
    </comment>
    <comment ref="C92" authorId="5" shapeId="0">
      <text>
        <r>
          <rPr>
            <b/>
            <sz val="12"/>
            <color indexed="81"/>
            <rFont val="Tahoma"/>
            <family val="2"/>
          </rPr>
          <t>Diego Felipe Ariza Arias:</t>
        </r>
        <r>
          <rPr>
            <sz val="12"/>
            <color indexed="81"/>
            <rFont val="Tahoma"/>
            <family val="2"/>
          </rPr>
          <t xml:space="preserve">
Cuál es la línea de estratégia?</t>
        </r>
      </text>
    </comment>
    <comment ref="C93" authorId="5" shapeId="0">
      <text>
        <r>
          <rPr>
            <b/>
            <sz val="12"/>
            <color indexed="81"/>
            <rFont val="Tahoma"/>
            <family val="2"/>
          </rPr>
          <t>Diego Felipe Ariza Arias:</t>
        </r>
        <r>
          <rPr>
            <sz val="12"/>
            <color indexed="81"/>
            <rFont val="Tahoma"/>
            <family val="2"/>
          </rPr>
          <t xml:space="preserve">
Cuál es la línea de estratégia?</t>
        </r>
      </text>
    </comment>
  </commentList>
</comments>
</file>

<file path=xl/sharedStrings.xml><?xml version="1.0" encoding="utf-8"?>
<sst xmlns="http://schemas.openxmlformats.org/spreadsheetml/2006/main" count="2081" uniqueCount="1216">
  <si>
    <t>Garantizar_la_sostenibilidad_de_la_oferta_cultural_recreativa_deportiva_y_ecológica_por_medio_de_procesos_culturales_incluyentes_y_de_calidad_en_todos_los_ámbitos_territoriales_sin_restricciones_de_acceso_utilizando_la_infraestructura_existente_y_fomentando_nuevos_espacios_con_garantía_de_las_condiciones_necesarias_para_su_disfrute</t>
  </si>
  <si>
    <t>Desarrollar_en_las_localidades_mecanismos_operativos_para_el_estímulo_de_las_actividades_deportivas_y_recreativas</t>
  </si>
  <si>
    <t>Incentivar_promover_y_desarrollar_el_uso_de_tecnologías_limpias_o_amigables_con_el_entorno_urbano_y/o_rural</t>
  </si>
  <si>
    <t>Generar_acuerdos_que_faciliten_el_cumplimiento_del_derecho_a_la_libre_movilidad_y_el_derecho_a_la_seguridad_de_los_y_las_jóvenes_en_los_espacios_públicos_y_sus_territorios</t>
  </si>
  <si>
    <t>Promover_fortalecer_y_apoyar_diferentes_formas_de_participación_y_organización_juvenil_con_el_acompañamiento_y_asistencia_técnica_de_instituciones_distritales_y_locales_con_el_fin_de_fortalecer_su_capacidad_de_gestión_administrativa_y_política</t>
  </si>
  <si>
    <t>Crear_planes_programas_y_proyectos_orientados_a_la_restitución_de_los_derechos_de_los_y_las_jóvenes_en_conflicto_con_la_ley_desvinculados_y_reincorporados_jóvenes_en_condición_de_desplazamiento_habitantes_de_la_calle_y_trabajadoras_y_trabajadores_sexuales_a_través_de_la_educación_la_capacitación_para_el_trabajo_la_orientación_psicológica_y_la_ampliación_de_oportunidades_productivas_y_de_generación_de_ingresos</t>
  </si>
  <si>
    <t>Dotar_y_mejorar_la_infraestructura_de_las_instituciones_de_educación_formal_y_para_el_trabajo_y_desarrollo_humano_garantizando_espacios_adecuados_para_un_óptimo_desarrollo_académico_y_personal_de_las_y_los_jóvenes_bogotanos_incluyendo_condiciones_especificas_de_equipamiento_medios_de_comunicación_y_talento_humano_que_permitan_la_accesibilidad_y_permanencia_de_la_población_joven_en_situación_de_discapacidad_con_talentos_o_capacidades_excepcionales_NEE_y_de_grupos_étnicos</t>
  </si>
  <si>
    <t>Crear_y_fortalecer_mecanismos_efectivos_de_información_sostenibilidad_seguimiento_evaluación_y_de_comunicación_sobre_la_oferta_y_demanda_laboral_y_formativa_en_el_ámbito_del_trabajo</t>
  </si>
  <si>
    <t>Crear_servicios_de_atención_en_salud_especializados_para_los_y_las_jóvenes_que_cuenten_con_infraestructura_física_en_cantidad_y_calidad_suficiente_con_accesibilidad_para_población_en_situación_de_discapacidad_y_equipos_de_profesionales_de_diferentes_disciplinas_que_brinden_atención_integral</t>
  </si>
  <si>
    <t>Democratizar_y_masificar_la_participación_de_los_y_las_jóvenes_en_las_distintas_acciones_de_la_oferta_cultural_y_turística_de_la_ciudad_mediante_procesos_de_formación_y_estímulo_a_la_participación_para_el_disfrute_en_la_creación_y_producción_de_bienes_y_servicios_culturales_mediante_la_educación_formal_para_el_trabajo_y_el_Desarrollo_Humano_e_informal</t>
  </si>
  <si>
    <t>Garantizar_el_desarrollo_y_ejecución_de_planes_y_proyectos_de_recreación_pasiva_activa_cultural_ecoturística_y_educativa_en_función_del_sano_aprovechamiento_del_tiempo_libre</t>
  </si>
  <si>
    <t>Reconocer_y_fortalecer_la_dinámica_ambiental_en_la_ciudad_región_en_el_contexto_de_las_relaciones_urbanos-rurales_de_Bogotá</t>
  </si>
  <si>
    <t>Diseñar_modelos_de_prevención_y_fortalecer_proyectos_y_programas_de_atención_integral_orientados_a_la_protección_y_restitución_de_los_derechos_de_los_y_las_jóvenes_víctimas_de_las_violencias_intrafamiliar_sexual_y_escolar</t>
  </si>
  <si>
    <t>Promover_la_participación_de_los_y_las_jóvenes_en_los_Consejos_de_Juventud_y_fortalecer_la_gestión_de_esta_instancia_con_el_fin_de_garantizar_su_interlocución_y_representación_en_la_ciudad</t>
  </si>
  <si>
    <t>Fortalecer_el_entorno_familiar_con_el_fin_de_brindar_y_satisfacer_las_condiciones_y_necesidades_de_afecto_seguridad_reconocimiento_inclusión_y_autorrealización_de_los_y_las_jóvenes_al_igual_que_los_valores_y_principios_que_les_permitan_contribuir_efectivamente_a_la_sociedad</t>
  </si>
  <si>
    <t>Diseñar_currículos_acordes_a_las_necesidades_de_desarrollo_de_la_ciudad_y_el_país_en_el_marco_del_respeto_por_los_Derechos_Humanos_que_conlleven_a_elevar_la_calidad_de_vida_de_la_sociedad_y_que_tengan_en_cuenta_las_particularidades_de_las_diferentes_poblaciones_jóvenes_y_zonas_de_Bogotá</t>
  </si>
  <si>
    <t>Propender_por_las_garantías_y_estabilidad_laboral_en_condiciones_dignas_orientadas_a_la_disminución_del_subempleo_y_el_empleo_informal_así_como_al_mejoramiento_de_las_condiciones_del_empleo_formal</t>
  </si>
  <si>
    <t>Promoción_de_los_derechos_sexuales_y_reproductivos_de_los_y_las_jóvenes_y_la_prevención_de_los_embarazos_la_maternidad_y_la_paternidad_no_deseadas_las_infecciones_de_transmisión_sexual_el_VIH/SIDA_el_aborto_y_demás_eventos_que_afectan_la_salud_sexual_y_reproductiva_de_los_y_las_jóvenes</t>
  </si>
  <si>
    <t>Propiciar_intercambios_culturales_e_interculturales_entre_jóvenes_garantizando_la_inclusión_de_la_diversidad_el_patrimonio_cultural_y_artístico_el_turismo_y_la_memoria_histórica_teniendo_en_cuenta_los_contextos_globales_y_regionales_que_afectan_la_vida_social_política_económica_y_cultural_de_la_juventud_bogotana</t>
  </si>
  <si>
    <t>Promover_el_emprendimiento_recreodeportivo_y_las_formas_de_organización_juvenil_vinculadas_con_estos_intereses_incentivando_la_formación_y_participación_juvenil</t>
  </si>
  <si>
    <t>Propender_por_la_creación_de_espacios_de_incidencia_control_y_evaluación_de_las_Políticas_Públicas_Ambientales_Plan_de_Ordenamiento_Territorial_y_planes_maestros_por_parte_de_la_población_juvenil_de_Bogotá</t>
  </si>
  <si>
    <t>Promover_y_garantizar_el_respeto_de_los_derechos_humanos_de_la_comunidad_juvenil_por_parte_de_los_actores_armados_legales_e_ilegales</t>
  </si>
  <si>
    <t>Promover_y_apoyar_el_desarrollo_de_medios_alternativos_de_comunicación_tanto_en_el_ámbito_local_como_en_el_distrital_creados_por_los_y_las_jóvenes_en_un_lenguaje_juvenil_garantizando_así_el_acceso_manejo_y_difusión_de_la_información_de_interés_de_y_para_la_juventud_con_el_fin_de_fortalecer_la_participación_y_el_conocimiento_de_derechos_y_deberes</t>
  </si>
  <si>
    <t>Generar_estrategias_de_comunicación_y_espacios_de_participación_que_fomenten_el_diálogo_intergeneracional_intercultural_interorganizacional_así_como_el_reconocimiento_de_las_distintas_culturas_juveniles_de_la_ciudad_y_sus_territorios_simbólicos_en_el_marco_del_respeto_a_la_diversidad_la_convivencia_y_la_resolución_pacífica_de_los_conflictos</t>
  </si>
  <si>
    <t>Garantizar_que_las_instituciones_de_educación_formal_y_para_el_trabajo_y_Desarrollo_Humano_cuenten_con_el_personal_docente_suficiente_actualizado_con_formación_en_pedagogía_y_cualificado_en_conocimientos_acordes_a_las_necesidades_de_los_y_las_jóvenes</t>
  </si>
  <si>
    <t>Promover_el_fortalecimiento_de_la_producción_y_comercialización_local_distrital_regional_nacional_e_internacional_de_los_bienes_y_servicios_de_iniciativa_juvenil_y_su_articulación_a_los_mercados_local_distrital_nacional_e_internacional</t>
  </si>
  <si>
    <t>Garantizar_las_condiciones_para_la_seguridad_alimentaria_de_los_y_las_jóvenes_de_la_ciudad_que_se_encuentren_en_un_alto_grado_de_vulnerabilidad_económica</t>
  </si>
  <si>
    <t xml:space="preserve">Generar_procesos_de_creación_ampliación_adecuación_actualización_mantenimiento_y_preservación_de_la_infraestructura_cultural_en_cada_uno_de_los_ámbitos_territoriales_de_la_ciudad._
Propiciar_la_participación_efectiva_de_los_y_las_jóvenes_en_los_medios_de_comunicación_e_información_masiva_para_contribuir_al_reconocimiento_social_de_las_expresiones_y_culturas_juveniles_con_el_fin_de_promover_la_ciudadanía_cultural_activa
</t>
  </si>
  <si>
    <t>Apoyar_promover_y_acompañar_el_talento_deportivo_de_los_y_las_jóvenes_de_la_cuidad_a_través_de_programas_y_proyectos_para_su_formación_integral</t>
  </si>
  <si>
    <t>Promover_espacios_de_acción_y_participación_entre_comunidad_Estado_y_otros_actores_para_la_gestión_ambiental_del_Distrito_Capital</t>
  </si>
  <si>
    <t>Garantizar_la_implementación_de_programas_y_proyectos_especiales_para_las_y_los_jóvenes_que_se_encuentran_en_situación_de_privación_de_la_libertad_habitantes_de_la_calle_o_en_proceso_de_resocialización</t>
  </si>
  <si>
    <t>Promover_desde_el_sistema_educativo_una_formación_política_y_de_liderazgo_de_fácil_acceso_a_la_población_joven_teniendo_en_cuenta_componentes_investigativos_reflexivos_críticos_y_propositivos._Lo_anterior_con_el_fin_de_cualificar_esta_práctica_en_los_y_las_estudiantes_de_tal_forma_que_generen_procesos_de_organización_en_los_colegios_barrios_y_localidades_así_como_a_nivel_distrital</t>
  </si>
  <si>
    <t>Sensibilizar_y_educar_a_los_medios_de_comunicación_servidores_públicos_miembros_de_la_comunidad_educativa_autoridades_policiales_y_militares_y_en_general_a_todas_aquellas_instituciones_y/u_organizaciones_que_trabajan_con_y_para_los_y_las_jóvenes_en_temas_relacionados_con_el_cumplimiento_de_los_derechos_humanos_con_el_fin_de_garantizar_un_trato_no_excluyente_que_reconozca_las_necesidades_y_especificidades_de_la_población_juvenil_en_Bogotá</t>
  </si>
  <si>
    <t>Promover_alternativas_de_aprendizaje_y_formación_educativa_y_laboral_tanto_en_la_jornada_escolar_como_extraescolar_mediante_la_apropiación_de_diferentes_escenarios_y_programas_educativos</t>
  </si>
  <si>
    <t>Fomentar_alianzas_y_convenios_entre_el_sector_público_y_el_sector_privado_en_los_diferentes_ámbitos_territoriales_que_apunten_a_la_formación_de_una_cultura_para_el_trabajo_a_la_generación_de_empleo_a_la_investigación_en_el_ámbito_productivo_al_desarrollo_de_habilidades_para_los_y_las_jóvenes_con_cualidades_investigativas_y_al_apoyo_de_iniciativas_productivas_juveniles</t>
  </si>
  <si>
    <t>Promoción_de_la_salud_mental_y_prevención_tratamiento_y_rehabilitación_de_los_principales_eventos_que_alteran_la_salud_mental_de_los_y_las_jóvenes_como:_consumo_de_sustancias_psicoactivas_suicidio_violencia_intrafamiliar_violencia_abuso_y_explotación_sexual</t>
  </si>
  <si>
    <t>Establecer_planes_programas_y_proyectos_dirigidos_al_fortalecimiento_del_emprendimiento_turístico_juvenil_promoviendo_el_respeto_de_la_diversidad_el_medio_ambiente_la_cultura_y_la_protección_de_la_riqueza_de_la_cultural_y_patrimonial_de_la_ciudad</t>
  </si>
  <si>
    <t>Garantizar_que_las_instituciones_educativas_tengan_espacios_de_esparcimiento_donde_se_pueda_realizar_actividades_físicas_tanto_deportivas_como_lúdicas</t>
  </si>
  <si>
    <t>Contribuir_al_fortalecimiento_de_las_localidades_y_a_la_descentralización_y_gestión_de_la_participación_juvenil_encaminada_a_abordar_la_problemática_ambiental_y_el_hábitat_urbano</t>
  </si>
  <si>
    <t>Fortalecer_programas_orientados_al_monitoreo_del_comportamiento_de_la_violencia_y_de_la_participación_de_los_y_las_jóvenes_en_éstos</t>
  </si>
  <si>
    <t>Crear_condiciones_que_garanticen_la_participación_e_igualdad_en_el_acceso_de_las_mujeres_jóvenes_población_étnica_jóvenes_en_situación_de_desplazamiento_de_discapacidad_y_jóvenes_LGBT_a_espacios_de_poder_planificación_decisión_y_control</t>
  </si>
  <si>
    <t>Promover_la_investigación_con_especial_énfasis_en_el_seguimiento_y_monitoreo_de_violaciones_a_los_derechos_humanos_y_situaciones_de_exclusión_social_de_la_población_joven_que_se_encuentra_en_condición_de_vulnerabilidad_socioeconómica_política_y_cultural</t>
  </si>
  <si>
    <t>Promover_y_fortalecer_la_enseñanza_de_una_segunda_lengua_en_los_y_las_jóvenes_de_la_ciudad</t>
  </si>
  <si>
    <t>Garantizar_el_respeto_de_los_derechos_humanos_de_los_y_las_jóvenes_que_participan_en_movilizaciones_juveniles_encaminadas_demandar_condiciones_laborales_dignas_y_justas_sin_ser_juzgados_ni_señalados</t>
  </si>
  <si>
    <t>Fomentar_el_monitoreo_continuo_de_los_indicadores_sobre_los_principales_procesos_que_deterioran_la_salud_de_los_y_las_jóvenes_como:_nutrición_consumo_de_sustancias_psicoactivas_sexualidad_salud_mental_entre_otros_con_el_fin_de_proyectar_las_acciones_que_permitan_mejorar_estilos_de_vida_que_impacten_positivamente_estas_situaciones</t>
  </si>
  <si>
    <t>Establecer_planes_programas_y_proyectos_orientados_a_divulgar_entre_los_jóvenes_los_valores_del_patrimonio_para_garantizar_su_identificación_valoración_y_respeto_en_aras_de_generar_conciencia_y_orgullo_en_relación_a_nuestra_identidad_y_herencia_reflejada_en_las_expresiones_del_patrimonio_tangible_e_intangible</t>
  </si>
  <si>
    <t>Generar_un_proceso_masivo_de_capacitación_para_deportistas_líderes_gestores_deportivos_jueces_administradores_e_instructores_que_incluya_una_formación_básica_en_ética_y_valores_deportivos_a_fin_de_aportar_a_la_disminución_de_prácticas_violentas_en_torno_al_deporte</t>
  </si>
  <si>
    <t>Impulsar_el_establecimiento_de_planes_programas_y_proyectos_para_la_protección_del_ambiente_como_parte_del_patrimonio_natural_social_y_cultural_de_los_y_las_jóvenes</t>
  </si>
  <si>
    <t>Fomentar_y_propender_por_la_ampliación_de_espacios_de_voluntariado_juvenil_con_el_fin_de_fortalecer_una_ciudadanía_activa_en_función_de_la_construcción_del_proyecto_de_vida_individual_y_colectivo_de_los_y_las_jóvenes</t>
  </si>
  <si>
    <t>Promover_y_proteger_la_propiedad_intelectual_de_los_y_las_jóvenes_que_desarrollen_estudios_iniciativas_y_trabajos_de_investigación_y_estimular_los_incentivos_para_el_fortalecimiento_y_reconocimiento_de_las_habilidades_el_desempeño_académico_o_social_y_los_talentos_juveniles_en_las_instituciones_educativas</t>
  </si>
  <si>
    <t>Apoyar_las_iniciativas_de_los_y_las_jóvenes_rurales_y_urbanos_de_Bogotá_que_estén_orientadas_a_la_productividad_competitividad_generación_de_empleo_cadenas_productivas_desarrollos_de_tecnología_y_prestación_de_servicios_sociales_con_recursos_económicos_provenientes_de_instancias_gubernamentales_no_gubernamentales_y_del_sector_privado_sin_que_ello_implique_favorecer_la_deserción_escolar</t>
  </si>
  <si>
    <t>Acompañar_a_las_organizaciones_culturales_mediante_el_otorgamiento_de_apoyos_técnicos_financieros_y_conceptuales_para_fortalecer_sus_capacidades_para_el_emprendimiento_de_proyectos_culturales_y_sus_sostenibilidad_social_y_económica</t>
  </si>
  <si>
    <t>Promover_en_el_sector_rural_la_dotación_de_escenarios_e_infraestructura_adecuada_para_la_práctica_de_la_recreación_y_el_deporte_así_como_fomentar_la_creación_de_escuelas_de_formación_artístico-deportiva</t>
  </si>
  <si>
    <t>Estructurar_planes_integrales_de_manejo_de_residuos_sólidos_orgánicos_e_inorgánicos_en_los_que_las_y_los_jóvenes_puedan_participar_activamente_orientando_sus_acciones_a_la_corresponsabilidad_en_el_manejo_ambiental_de_la_ciudad</t>
  </si>
  <si>
    <t>Fomentar_la_investigación_periódica_en_torno_a_las_habilidades_potencialidades_necesidades_iniciativas_deberes_y_derechos_de_la_juventud_a_nivel_local_y_distrital_con_el_fin_de_construir_insumos_para_la_creación_y_mejoramiento_de_estrategias_de_participación_juvenil</t>
  </si>
  <si>
    <t>Orientar_a_las_instituciones_educativas_para_que_diseñen_estrategias_de_evaluación_y_renovación_participativa_de_sus_mecanismos_de_regulación_como_son_el_Proyecto_Educativo_Institucional_PEI_el_manual_de_convivencia_entre_otros_y_armonizarlos_con_los_lineamientos_de_la_Política_Publica_de_Juventud</t>
  </si>
  <si>
    <t>Impulsar_la_reglamentación_de_programas_planes_proyectos_acuerdos_normas_y_leyes_relacionadas_con_la_generación_de_ingresos_la_empleabilidad_y_el_derecho_al_trabajo_juvenil_con_la_participación_de_los_y_las_jóvenes</t>
  </si>
  <si>
    <t>Garantizar_el_uso_efectivo_de_los_programas_orientados_a_la_formación_deportiva_que_se_creen_desde_las_entidades_y_la_comunidad_adoptando_mecanismos_eficaces_de_información_y_divulgación_para_que_la_oferta_no_exceda_la_demanda</t>
  </si>
  <si>
    <t>Propugnar_por_la_acción_integral_de_las_entidades_en_las_zonas_rurales_del_Distrito_Capital_en_beneficio_de_la_población_joven</t>
  </si>
  <si>
    <t>Fortalecer_la_participación_democrática_de_los_estudiantes_en_las_instancias_del_gobierno_escolar_y_otros_espacios_de_organización_escolar_juvenil_apoyando_sus_iniciativas</t>
  </si>
  <si>
    <t>Crear_e_impulsar_leyes_acuerdos_normas_planes_proyectos_y_programas_que_prevengan_y_erradiquen_la_explotación_laboral_infantil_y_juvenil_fortaleciendo_las_diferentes_estructuras_y_mecanismos_comunitarios_e_institucionales_que_permitan_la_identificación_de_dichos_casos</t>
  </si>
  <si>
    <t>Garantizar_la_divulgación_promoción_y_continuidad_de_la_recreación_y_los_deportes_étnicos_y_culturales_tradicionales_conservando_la_diversidad_de_las_prácticas_recreodeprotivas_y_ampliando_la_oferta_de_uso_y_práctica_de_estos</t>
  </si>
  <si>
    <t>Propiciar_e_incidir_en_planes_programas_y_proyectos_urbanísticos_para_el_beneficio_de_los_y_las_jóvenes_en_situación_de_discapacidad</t>
  </si>
  <si>
    <t>Diseñar_estrategias_para_que_el_servicio_social_estudiantil_se_convierta_en_un_espacio_de_sensibilización_y_formación_social_y_comunitaria</t>
  </si>
  <si>
    <t>Promover_la_creación_de_escenarios_y_escuelas_orientados_a_cubrir_la_demanda_sobre_deportes_múltiples_como_lo_son_los_deportes_extremos</t>
  </si>
  <si>
    <t>Fomentar_el_establecimiento_y_consolidación_de_programas_de_vivienda_y_hábitat_para_los_y_las_jóvenes_especialmente_en_situación_de_discapacidad_desplazamiento_vulnerabilidad_económica_y_ambiental</t>
  </si>
  <si>
    <t>Fomentar_la_transformación_pedagógica_de_la_escuela_y_la_enseñanza_teniendo_en_cuenta_la_experiencia_y_la_práctica_cotidiana_con_el_fin_de_permitir_a_los_y_las_jóvenes_reconocer_y_relacionarse_con_su_entorno_generando_procesos_críticos_reflexivos_y_propositivos_y_apropiándose_de_herramientas_útiles_para_el_desarrollo_de_su_proyecto_de_vida_individual_y_colectivo</t>
  </si>
  <si>
    <t>Garantizar_el_desarrollo_humano_desde_la_integralidad_de_la_disciplina_deportiva_generando_alianzas_entre_las_entidades_de_la_Administración_Distrital</t>
  </si>
  <si>
    <t>Gestar_procesos_de_discusión_y_promover_acciones_concretas_acerca_de_las_políticas_y_las_disposiciones_legales_que_rigen_el_sistema_educativo_nacional_y_reevaluarlos_para_adaptarlos_a_las_necesidades_reales_de_las_y_los_jóvenes</t>
  </si>
  <si>
    <t>Promover_procesos_pedagógicos_que_permitan_rescatar_y_sensibilizar_sobre_la_historia_las_identidades_las_tradiciones_la_interculturalidad_las_Necesidades_Educativas_Especiales_la_diversidad_étnica_las_expresiones_juveniles_y_las_culturas_de_nuestros_pueblos</t>
  </si>
  <si>
    <t>Brindar_a_los_y_las_jóvenes_acceso_disfrute_uso_recreativo_y_generación_de_nuevos_conocimientos_de_las_tecnologías_de_la_comunicación_producción_información_investigación_y_del_desarrollo_científico_y_educar_sobre_el_adecuado_manejo_de_las_mismas_garantizando_que_los_contenidos_estén_a_la_vanguardia_mundial_en_materia_de_ciencia_y_tecnología</t>
  </si>
  <si>
    <t>Generar_estrategias_y_alianzas_con_la_empresa_privada_que_faciliten_el_ingreso_de_los_y_las_jóvenes_de_la_ciudad_a_la_sociedad_de_la_información_y_del_conocimiento_mediante_el_acercamiento_de_los_sistemas_de_información_y_telecomunicaciones_y_la_ampliación_en_el_acceso_tanto_a_la_educación_como_a_los_avances_tecnológicos</t>
  </si>
  <si>
    <t>Matriz de Seguimiento Políticas Públicas Poblacionales</t>
  </si>
  <si>
    <t>Entidad que diligencia</t>
  </si>
  <si>
    <t>Profesional que diligencia</t>
  </si>
  <si>
    <t>Fecha de entrega</t>
  </si>
  <si>
    <t>Política Pública</t>
  </si>
  <si>
    <t>Acciones</t>
  </si>
  <si>
    <t>Fecha de finalización</t>
  </si>
  <si>
    <t>Fecha de inicio</t>
  </si>
  <si>
    <t>Sector Distrital
(Elegir sector al que reporta)</t>
  </si>
  <si>
    <t>Otro 
(Nivel Nacional, ONG, Sociedad Civil, por favor indicar el nombre)</t>
  </si>
  <si>
    <t>Contacto</t>
  </si>
  <si>
    <t>Teléfono</t>
  </si>
  <si>
    <t xml:space="preserve">Avance cualitativa
Con respecto a la meta
</t>
  </si>
  <si>
    <t xml:space="preserve">Presupuesto programado </t>
  </si>
  <si>
    <t>Semestre 1</t>
  </si>
  <si>
    <t>Semestre 2</t>
  </si>
  <si>
    <t>Estrategia</t>
  </si>
  <si>
    <t>Importancia relativa de la acción (%)</t>
  </si>
  <si>
    <t>Tiempo de ejecución de la acción</t>
  </si>
  <si>
    <r>
      <t xml:space="preserve">PROGRAMA DEL PLAN DE DESARROLLO -PD 
</t>
    </r>
    <r>
      <rPr>
        <sz val="10"/>
        <rFont val="Calibri Light"/>
        <family val="2"/>
      </rPr>
      <t>(Por favor seleccionar el Programa de acuerdo al Pilar o Eje)</t>
    </r>
  </si>
  <si>
    <t>Dimensiones</t>
  </si>
  <si>
    <t>_02_Pilar_Democracia_Urbana</t>
  </si>
  <si>
    <t>_03_Pilar_Construcción_de_Comunidad_y_Cultura_Ciudadana</t>
  </si>
  <si>
    <t>_02_Desarrollo_integral_desde_la_gestación_hasta_la_adolescencia</t>
  </si>
  <si>
    <t>_04_Familias_protegidas_y_adaptadas_al_cambio_climático</t>
  </si>
  <si>
    <t>_05_Desarrollo_integral_para_la_felicidad_y_el_ejercicio_de_la_ciudadanía</t>
  </si>
  <si>
    <t>_06_Calidad_educativa_para_todos</t>
  </si>
  <si>
    <t>_07_Inclusión_educativa_para_la_equidad</t>
  </si>
  <si>
    <t>_08_Acceso_con_calidad_a_la_educación_superior</t>
  </si>
  <si>
    <t>_09_Atención_integral_y_eficiente_en_salud</t>
  </si>
  <si>
    <t>_11_Mejores_oportunidades_para_el_desarrollo_a_través_de_la_cultura_la_recreación_y_el_deporte</t>
  </si>
  <si>
    <t>_16_Integración_social_para_una_ciudad_de_oportunidades</t>
  </si>
  <si>
    <t>_17_Espacio_público_derecho_de_todos</t>
  </si>
  <si>
    <t>_19_Seguridad_y_convivencia_para_todos</t>
  </si>
  <si>
    <t>_21_Justicia_para_todos_consolidación_del_sistema_distrital_de_justicia</t>
  </si>
  <si>
    <t>_22_Bogotá_vive_los_derechos_humanos</t>
  </si>
  <si>
    <t xml:space="preserve">_25_Cambio_cultural_y_construcción_del_tejido_social_para_la_vida </t>
  </si>
  <si>
    <t>Política_Pública_de_Juventud</t>
  </si>
  <si>
    <t>_102_Desarrollo_integral_desde_la_gestación_hasta_la_adolescencia</t>
  </si>
  <si>
    <t>_111_Calles_Alternativas</t>
  </si>
  <si>
    <t>_117_Acceso_y_permanencia_con_enfoque_local</t>
  </si>
  <si>
    <t>_148_Seguridad_y_convivencia_para_Bogotá</t>
  </si>
  <si>
    <t>_151_Acceso_a_la_Justicia</t>
  </si>
  <si>
    <t>_112_Distrito_joven</t>
  </si>
  <si>
    <t>_157_Intervención_integral_en_territorios_y_poblaciones_priorizadas_a_través_de_cultura,_recreación_y_deporte</t>
  </si>
  <si>
    <t>Formulación PA</t>
  </si>
  <si>
    <t xml:space="preserve">Código del Proyecto 
</t>
  </si>
  <si>
    <t>Meta del Proyecto</t>
  </si>
  <si>
    <t xml:space="preserve">Presupuesto ejecutado
</t>
  </si>
  <si>
    <t xml:space="preserve">Avances frente a la meta del Proyecto 
</t>
  </si>
  <si>
    <t>Porcentaje del presupuesto programado para las acciones
(0 a 100)</t>
  </si>
  <si>
    <t>Lineamientos</t>
  </si>
  <si>
    <t>Pilar o Eje 
Plan de Desarrollo Distrital</t>
  </si>
  <si>
    <t xml:space="preserve">Programa
Plan de Desarrollo Distrital </t>
  </si>
  <si>
    <t>Proyectos Estratégicos 
Plan de Desarrollo Distrital</t>
  </si>
  <si>
    <t>PLAN DE DESARROLLO DISTRITAL</t>
  </si>
  <si>
    <t>Estructura de la Política</t>
  </si>
  <si>
    <t>Acciones Priorizadas</t>
  </si>
  <si>
    <t>Nombre Indicador</t>
  </si>
  <si>
    <t>Fórmula de cálculo</t>
  </si>
  <si>
    <t>Meta año 2017</t>
  </si>
  <si>
    <t>Meta año 2018</t>
  </si>
  <si>
    <t>Meta año 2019</t>
  </si>
  <si>
    <t>Meta año 2020</t>
  </si>
  <si>
    <t>Resultado indicador año 2017</t>
  </si>
  <si>
    <t>Resultado indicador año 2018</t>
  </si>
  <si>
    <t>Resultado indicador año 2019</t>
  </si>
  <si>
    <t>Resultado indicador año 2020</t>
  </si>
  <si>
    <t>Indicador por cada acción de política</t>
  </si>
  <si>
    <t>Seguimiento Indicador</t>
  </si>
  <si>
    <t>% de Avance Indicador año 2017</t>
  </si>
  <si>
    <t>% de Avance Indicador año 2018</t>
  </si>
  <si>
    <t>% de Avance Indicador año 2019</t>
  </si>
  <si>
    <t>% de Avance Indicador año 2020</t>
  </si>
  <si>
    <t>Identificación Fuente de Financiación</t>
  </si>
  <si>
    <t>Periodo</t>
  </si>
  <si>
    <t>SECCIÓN 2</t>
  </si>
  <si>
    <t xml:space="preserve">POLÍTICA PÚBLICA </t>
  </si>
  <si>
    <t xml:space="preserve">Avance cuantitativo
 (Indicar el avance de acuerdo indicador)
</t>
  </si>
  <si>
    <t xml:space="preserve">Avance cualitativo
</t>
  </si>
  <si>
    <t>Observaciones</t>
  </si>
  <si>
    <t>Actividades
Año 2019</t>
  </si>
  <si>
    <t>Actividades
Año 2020</t>
  </si>
  <si>
    <t>Pilar Eje/Programa</t>
  </si>
  <si>
    <t>Programa/Proyecto</t>
  </si>
  <si>
    <t>Proyecto/Metas</t>
  </si>
  <si>
    <t>MetaR/Indicador</t>
  </si>
  <si>
    <t>zº</t>
  </si>
  <si>
    <t>Política_Pública</t>
  </si>
  <si>
    <t xml:space="preserve">_Pilar_Eje 
</t>
  </si>
  <si>
    <t>_01_Pilar_Igualdad_de_Calidad_de_Vida</t>
  </si>
  <si>
    <t>_103_Educación_inicial_de_calidad_en_el_marco_de_la_ruta_de_atención_integral_a_la_primera_infancia</t>
  </si>
  <si>
    <t>_107_Por_una_ciudad_incluyente_y_sin_barreras</t>
  </si>
  <si>
    <t>_110_Reducción_de_condiciones_de_amenaza_y_vulnerabilidad_de_los_ciudadanos</t>
  </si>
  <si>
    <t>_113_Bogotá_reconoce_a_sus_maestros_maestras_y_directivos_docentes</t>
  </si>
  <si>
    <t>_115_Fortalecimiento_institucional_desde_la_gestión_pedagógica</t>
  </si>
  <si>
    <t>_116_Uso_del_tiempo_escolar_y_jornada_única</t>
  </si>
  <si>
    <t xml:space="preserve"> _117_Acceso_y_permanencia_con_enfoque_local</t>
  </si>
  <si>
    <t>_119_Acceso_con_calidad_a_la_educación_superior</t>
  </si>
  <si>
    <t>_120_Atención_Integral_en_Salud_AIS</t>
  </si>
  <si>
    <t>_124_Formación_para_la_transformación_del_ser</t>
  </si>
  <si>
    <t>_125_Plan_Distrital_de_lectura_y_escritura</t>
  </si>
  <si>
    <t>_127_Programa_de_estímulos</t>
  </si>
  <si>
    <t>_137_Espacios_de_integración_social</t>
  </si>
  <si>
    <t>_140_Recuperación_del_patrimonio_material_de_la_ciudad</t>
  </si>
  <si>
    <t>_152_Promoción_protección_y_garantía_de_derechos_humanos</t>
  </si>
  <si>
    <t>_155_Comunicación_pública_mejor_para_todos</t>
  </si>
  <si>
    <t>_156_Cultura_ciudadana_para_la_convivencia</t>
  </si>
  <si>
    <t>_157_Intervención_integral_en_territorios_y_poblaciones_priorizadas_a_través_de_cultura_recreación_y_deporte</t>
  </si>
  <si>
    <t>_158_Valoración_y_apropiación_social_del_patrimonio_cultural</t>
  </si>
  <si>
    <t>_164_Consolidación_del_ecosistema_de_emprendimiento_y_mejoramiento_de_la_productividad_de_las_mipymes</t>
  </si>
  <si>
    <t>_168_Potenciar_el_trabajo_decente_en_la_ciudad</t>
  </si>
  <si>
    <t>_169_Mejoramiento_de_la_eficiencia_del_Sistema_de_Abastecimiento_y_Seguridad_Alimentaria</t>
  </si>
  <si>
    <t>_182_Generación_de_alternativas_de_desarrollo_sostenible_para_la_ruralidad_bogotana</t>
  </si>
  <si>
    <t>_189_Modernización_administrativa</t>
  </si>
  <si>
    <t>_193_Sistemas_de_información_para_una_política_pública_eficiente</t>
  </si>
  <si>
    <t>Sector</t>
  </si>
  <si>
    <t>_Sector_Gestión_Pública</t>
  </si>
  <si>
    <t>_Sector_Gobierno</t>
  </si>
  <si>
    <t>_Sector_Hacienda</t>
  </si>
  <si>
    <t>_Sector_Planeación</t>
  </si>
  <si>
    <t>_Sector_Desarrollo_Económico_Industria_y_Turismo</t>
  </si>
  <si>
    <t>_Sector_Educación</t>
  </si>
  <si>
    <t>_Sector_Salud</t>
  </si>
  <si>
    <t>_Sector_Integración_Social</t>
  </si>
  <si>
    <t>_Sector_Cultura_Recreación_y_Deporte</t>
  </si>
  <si>
    <t>_Sector_Ambiente</t>
  </si>
  <si>
    <t>_Sector_Movilidad</t>
  </si>
  <si>
    <t>_Sector_Hábitat</t>
  </si>
  <si>
    <t>_Sector_Mujer</t>
  </si>
  <si>
    <t>_Sector_Seguridad_Convivencia_y_Justicia</t>
  </si>
  <si>
    <t>_Sector_Gestión_Jurídica</t>
  </si>
  <si>
    <t>MR_Alcanzar_159.054_cupos_para_la_atención_integral_de_niños_y_niñas_de_primera_infancia_con_estándares_de_calidad_superiores_al_80PorCiento_en_el_ámbito_institucional.</t>
  </si>
  <si>
    <t>MR_Incrementar_a_2.000_personas_con_discapacidad_con_procesos_de_inclusión_efectivos_en_el_Distrito.</t>
  </si>
  <si>
    <t>MP_Garantizar_que_el_100PorCiento_de_los_hogares_comunitarios_FAMIS_y_sustitutos_del_ICBF_notificados_a_las_empresas_prestadoras_reciban_las_tarifas_diferenciales_de_servicios_públicos_Art_214_ Ley_1753_de_2015_Acuerdo_325_de_2008.</t>
  </si>
  <si>
    <t>MP_11.492_docentes_y_directivos_docentes_participando_en_los_diferentes_programas_de_formación_desarrollados_en_el_marco_de_la_Red_de_Innovación_del_Maestro</t>
  </si>
  <si>
    <t>MR_Disminuir_el_porcentaje_de_estudiantes_de_IED_en_nivel_insuficiente_en_la_prueba_Saber_de_lenguaje_en_grado_3_llegando_a_9PorCiento.</t>
  </si>
  <si>
    <t>MR_30PorCiento_de_matrícula_oficial_en_jornada_única.</t>
  </si>
  <si>
    <t>MP_4.449_estudiantes_en_extra_edad_que_se_atienden_en_el_sistema_educativo_mediante_modelos_flexibles_y_estrategias_semiescolarizadas</t>
  </si>
  <si>
    <t>MR_Promover__35.000_cupos_para_el_acceso_a_la_educación_superior</t>
  </si>
  <si>
    <t>MR_Reducir_para_2020_la_tasa_de_mortalidad_asociada_a_condiciones_crónicas_a_15_por_cada__100.000_menores_de_70_años.</t>
  </si>
  <si>
    <t>MR_Aumentar_a_15PorCiento_el_porcentaje_de_la_población_que_realiza_prácticas_culturales</t>
  </si>
  <si>
    <t>MR_Aumentar_a_3.2_el_promedio_de_libros_leídos_al_año_por_persona</t>
  </si>
  <si>
    <t>MR_Aumentar_a_36PorCiento_el_porcentaje_de_la_población_que_practica_algún_deporte</t>
  </si>
  <si>
    <t>MR_Ampliar_la_capacidad_instalada_de_atención_a_personas_mayores_Centro_Día_y_para_personas_con_discapacidad_Centro_Crecer_para_niños_menores_de_18_años_de_edad</t>
  </si>
  <si>
    <t>MR_Aumentar_a_19,95PorCiento_el_porcentaje_de_personas_que_asiste_a_eventos_deportivos</t>
  </si>
  <si>
    <t>MP_15.000_personas_certificadas_en_Derechos_Humanos_que_incluyen_tanto_servidores_públicos_como_ciudadanía_en_escenarios_formales</t>
  </si>
  <si>
    <t>MR_Aumentar_a_7.28PorCiento_el_porcentaje_de_personas_que_respeta_la_diferencia</t>
  </si>
  <si>
    <t>MR_Aumentar_a_48.5PorCiento_el_porcentaje_de_personas_que_perciben_el_espacio_público_como_lugar_de_expresión_cultural_y_artística_y_para_la_práctica_deportiva</t>
  </si>
  <si>
    <t>MR_Disminuir_a_48.8PorCiento_el_porcentaje_de_personas_que_no_asistieron_a_presentaciones_y_espectáculos_culturales_de_la_ciudad</t>
  </si>
  <si>
    <t>MR_Aumentar_a_14.2PorCiento_el_porcentaje_de_personas_muy_satisfechas_con_la_oferta_deportiva_y_recreativa_de_su_barrio</t>
  </si>
  <si>
    <t>MP_Atender_320_emprendimientos_de_oportunidad</t>
  </si>
  <si>
    <t>MP_Vincular_4.250_personas_laboralmente</t>
  </si>
  <si>
    <t>MP__Capacitar_5.000_tenderos_y/o_actores_del_sistema_de_abastecimiento_presencial_y/o_virtualmente</t>
  </si>
  <si>
    <t>MR_Alcanzar_un_aumento_del_20PorCiento_en_al_menos_uno_de_los_componentes_del_índice_de_sostenibilidad_de_las_unidades__productivas_intervenidas</t>
  </si>
  <si>
    <t>MR_Incrementar_en_por_lo_menos_el_10PorCiento_de_las_personas_con_discapacidad_vinculadas_laboralmente_como_servidores_públicos._A_partir_del_resultado_de_la_línea_de_base.</t>
  </si>
  <si>
    <t>MP_Realizar_100PorCiento_de_la_caracterización_de_las_personas_en_condición_de_discapacidad_sus_familias_cuidadores_y_cuidadoras_que_habitan_en_Bogotá</t>
  </si>
  <si>
    <t>Secretaría General</t>
  </si>
  <si>
    <t>Secretaría de Gobierno</t>
  </si>
  <si>
    <t>Secretarìa Hacienda</t>
  </si>
  <si>
    <t>Secretaría Planeación</t>
  </si>
  <si>
    <t>Secretarìa Desarrollo Económico</t>
  </si>
  <si>
    <t>Secretaría de Educación</t>
  </si>
  <si>
    <t>Secretaría de Salud</t>
  </si>
  <si>
    <t>Secretaría Integración Social</t>
  </si>
  <si>
    <t>Secretaría de Cultura, Recreación y Deporte</t>
  </si>
  <si>
    <t>Secretaría de Ambiente</t>
  </si>
  <si>
    <t>Secretaría de Movilidad</t>
  </si>
  <si>
    <t>Secretaría del Hábitat</t>
  </si>
  <si>
    <t>Secretaría de la Mujer</t>
  </si>
  <si>
    <t>Secretaría de Seguridad, Convivencia y Justicia</t>
  </si>
  <si>
    <t>Secretaría Jurídica Distrital</t>
  </si>
  <si>
    <t>MR_Alcanzar_232.687_cupos_para_la_atención_integral_de_niños_y_niñas_de_primera_infancia_en_el_marco_de_la_RI</t>
  </si>
  <si>
    <t>MR_Porcentaje_de_personas_con_discapacidad_vinculadas_laboralmente_como_servidores_públicos</t>
  </si>
  <si>
    <t>IP_Porcentaje de hogares comunitarios, FAMIS y sustitutos del ICBF notificados, que reciben las tarifas diferenciales de servicios públicos, contenidas en el artículo 214 de la Ley 1753 de 2015 y el acuerdo 325 de 20</t>
  </si>
  <si>
    <t>IP_Número de docentes y directivos docentes con programas de formación desarrollados en el marco de la Red de Innovación del Maestro</t>
  </si>
  <si>
    <t>MR_Disminuir_el_porcentaje_de_estudiantes_de_IED_en_nivel_insuficiente_en_la_prueba_Saber_de_lenguaje_en_grado_5_llegando_a_9.5PorCiento.</t>
  </si>
  <si>
    <t>MR_35PorCiento_de_matrícula_oficial_en_actividades_de_uso_del_tiempo_escolar</t>
  </si>
  <si>
    <t>MP_20_localidades_acompañadas_en_la_implementación_y_seguimiento_de_planes_de_cobertura_educativa_acceso_y_permanencia_escolar_</t>
  </si>
  <si>
    <t>IR_Número_de_cupos_en_educación_superior_promovidos</t>
  </si>
  <si>
    <t>MR_Disminuir_hasta_en_12PorCiento_la_insatisfacción_con_el_acceso_a_la_atención_en_salud_de_los_afiliados_a_Capital_Salud_a_2020.</t>
  </si>
  <si>
    <t>MR_Aumentar_a_12PorCiento_el_porcentaje_de_personas_que_han_asistido_durante_los_últimos_12_meses_a_presentaciones_de_la_OFB</t>
  </si>
  <si>
    <t>IR_Promedio_de_libros_leídos_al_año_por_persona</t>
  </si>
  <si>
    <t>IR_Porcentaje_de_población_que_practica_algún_deporte</t>
  </si>
  <si>
    <t>MR_Adecuar_a_condiciones_de_ajuste_razonable_el_100%_de_los_centros_de_atención_a_personas_con_discapacidad</t>
  </si>
  <si>
    <t>MR_Aumentar_a_39PorCiento_el_porcentaje_de_personas_que_visita_parques_recreativos,_de_diversión_o_centros_interactivos_de_la_ciudad</t>
  </si>
  <si>
    <t>MP_30.000_personas_certificadas_promocionadas_y_sensibilizadas_en_derechos_humanos_para_la_paz_y_la_reconciliación</t>
  </si>
  <si>
    <t>IR_Porcentaje_de_personas_que_respetan_la_diferencia</t>
  </si>
  <si>
    <t>IR_Porcentaje_de_personas_que_perciben_el_espacio_público_como_lugar_de_expresión_cultural_y_artística_y_para_la_práctica_deportiva</t>
  </si>
  <si>
    <t>MR_Aumentar_a_18.82PorCiento_el_porcentaje_de_personas_que_asiste_a_la_ciclovía_de_la_ciudad</t>
  </si>
  <si>
    <t>IR_Porcentaje_de_personas_que_están_muy_satisfechas_con_la_oferta_deportiva_y_recreativa_de_su_barrio</t>
  </si>
  <si>
    <t>MP_Fortalecer_535_unidades_productivas_en_capacidades_empresariales_y/o_formalizarlas</t>
  </si>
  <si>
    <t>MP_Formar_8.500_personas_en_competencias_transversales_y/o_laborales</t>
  </si>
  <si>
    <t>IP_Número de tenderos y/o comerciantes capacitados presencial y/o virtualmente</t>
  </si>
  <si>
    <t>IR_Porcentaje_de_crecimiento_de_al_menos_uno_de_los_componentes_del_índice_de_sostenibilidad_de_las_Unidades_Productivas_Intervenidas</t>
  </si>
  <si>
    <t>IR_Porcentaje_de_personas_con_discapacidad_vinculadas_laboralmente_como_servidores_públicos</t>
  </si>
  <si>
    <t>IP_Porcentaje de avance de la caracterización de las personas en condición de discapacidad, sus familias cuidadores y cuidadoras que habitan en Bogotá</t>
  </si>
  <si>
    <t>Departamento Administrativo del Servicio Civil (DASC)</t>
  </si>
  <si>
    <t>Departamento Administrativo de la Defensoría del Espacio Público</t>
  </si>
  <si>
    <t>Fondo de Prestaciones Económicas,
Cesantías y Pensiones - FONCEP</t>
  </si>
  <si>
    <t>Instituto para la Economía Social-IPES</t>
  </si>
  <si>
    <t>Instituto Distrital para la Investigación Educativa y el Desarrollo Pedagógico - IDEP</t>
  </si>
  <si>
    <t>Fondo Financiero Distrital de Salud - FFDS</t>
  </si>
  <si>
    <t>Instituto Distrital para la Protección de la Niñez y la Juventud-IDIPRON</t>
  </si>
  <si>
    <t>Inst. Dist. de Recreación y Deporte - IDRD</t>
  </si>
  <si>
    <t>Jardín Botánico “José Celestino Mutis” -JBB</t>
  </si>
  <si>
    <t>UAE de Rehabilitación y Mantenimiento Vial - UAERMV</t>
  </si>
  <si>
    <t>UAE de Servicios Públicos-UAESP</t>
  </si>
  <si>
    <t>Unidad Administrativa Especial Cuerpo Oficial de Bomberos</t>
  </si>
  <si>
    <t>Global</t>
  </si>
  <si>
    <t>IR_Número_de_cupos_para_la_atención_integral_de_niños_y_niñas_de_primera_infancia_con_estandares_de_calidad_superiores_al_80%_en_el_ámbito_institucion</t>
  </si>
  <si>
    <t>IR_Número_de_personas_con_discapacidad_en_procesos_de_inclusión_efectivo_en_el_Distrito</t>
  </si>
  <si>
    <t>MR_Disminuir_el_porcentaje_de_estudiantes_de_IED_en_nivel_insuficiente_en_la_prueba_Saber_de_lenguaje_en_grado_9_llegando_a_9.6PorCiento.</t>
  </si>
  <si>
    <t>IR_Porcentaje_de_matrícula_oficial_en_jornada_única</t>
  </si>
  <si>
    <t>MP_100PorCiento_de_implementación_de_la_Ruta_del_Acceso_y_la_Permanencia_Escolar_no</t>
  </si>
  <si>
    <t>MP_Promover_35.000_cupos_para_el_acceso_a_la_educación_superior</t>
  </si>
  <si>
    <t>IR_Tasa_de_mortalidad_de_condiciones_crónicas_por_100.000__en_menores_de_70_años.</t>
  </si>
  <si>
    <t>IR_Porcentaje_de_población_que_realiza_prácticas_culturales</t>
  </si>
  <si>
    <t>IR_Número_de_Centros_Día_para_personas_mayores__y_Centros_Crecer.</t>
  </si>
  <si>
    <t>MR_Aumentar_a_49,7PorCiento_el_porcentaje_de_personas_que_usa_los_equipamientos_culturales_de_su_localidad</t>
  </si>
  <si>
    <t>MP_15000_personas_certificadas_en_Derechos_Humanos_que_incluyen_tanto_servidores_públicos_como_ciudadanía_en_escenarios_informales</t>
  </si>
  <si>
    <t>MR_Aumentar_a_13PorCiento_el_porcentaje_de_personas_que_están_muy_satisfechas_con_la_oferta_cultural_de_su_barrio</t>
  </si>
  <si>
    <t>IP_Número de emprendimientos de oportunidad atendidos</t>
  </si>
  <si>
    <t>MP_Remitir_desde_la_Agencia_a_empleadores_al_menos_10.000_personas_que_cumplan_con_los_perfiles_ocupacionales</t>
  </si>
  <si>
    <t>MP_Implementar_en_80_unidades_agrícolas_familiares_procesos_de_reconversión_productiva</t>
  </si>
  <si>
    <t>MP_Realizar_una_línea_de_base_de_las_personas_con_discapacidad_vinculadas_laboralmente_como_servidores_públicos_a_las_entidades_del_DistritoMP_Realizar_una_línea_de_base_de_las_personas_con_discapacidad_vinculadas_laboralmente_como_servidores_públicos_a_las_entidades_del_Distrito</t>
  </si>
  <si>
    <t>Alta Consejería Distrital de TIC</t>
  </si>
  <si>
    <t>Instituto Distrital de la Participación y Acción Comunal - IDPAC</t>
  </si>
  <si>
    <t>UAE de Catastro Distrital-UAECD</t>
  </si>
  <si>
    <t>Instituto Distrital de Turismo-IDT</t>
  </si>
  <si>
    <t>Universidad Distrital Francisco José de Caldas</t>
  </si>
  <si>
    <t>Hospitales</t>
  </si>
  <si>
    <t>Orquesta Filarmónica de Bogotá</t>
  </si>
  <si>
    <t>Instituto Distrital de Gestión de Riesgos y Cambio Climático - IDIGER (FONDIGER)</t>
  </si>
  <si>
    <t>Instituto de Desarrollo Urbano-IDU</t>
  </si>
  <si>
    <t>Caja de Vivienda Popular-CVP</t>
  </si>
  <si>
    <t>IR_Porcentaje_de_personas_con_discapacidad_en_procesos_de_inclusión_efectivo_en_el_Distrito</t>
  </si>
  <si>
    <t>MR_Disminuir_el_porcentaje_de_estudiantes_de_IED_en_nivel_insuficiente_en_la_prueba_Saber_de_matemáticas_en_grado_3_llegando_a_9.3PorCiento.</t>
  </si>
  <si>
    <t>IR_Porcentaje_de_matrícula_oficial_en_actividades_de_uso_del_tiempo_escolar</t>
  </si>
  <si>
    <t>MP_13.000_nuevos_adultos_atendidos_a_través_de_estrategias_de_alfabetización</t>
  </si>
  <si>
    <t>MP_1000_estudiantes_participantes_del_piloto_de_educación_virtual_y_blended_learning_en_el_marco_del_programa_acceso_con_calidad_a_la_educación_superior</t>
  </si>
  <si>
    <t>IR_Porcentaje_de_satisfacción_en_el_acceso_a_la_atención_en_el_marco_del_nuevo_modelo_de_atención_en_salud.</t>
  </si>
  <si>
    <t>IR_Porcentaje_de_personas_que_han_asistido_durante_los_últimos_12_meses_a_presentaciones_de_la_OFB</t>
  </si>
  <si>
    <t>IR_Número_de_centros_crecer_para_atención_a_niños_menores_de_18_años_con_discapacidad</t>
  </si>
  <si>
    <t>MR_Disminuir_a_14.83PorCiento_el_porcentaje_de_personas_que_considera_que_los_parques_han_empeorado</t>
  </si>
  <si>
    <t>MP_Atender_150_personas_de_la_población_LGBTI_a_través_del_programa_de_protección_integral_en_la_casa_refugio</t>
  </si>
  <si>
    <t>IR_Porcentaje_de_personas_que_no_asistieron_a_presentaciones_y_espectáculos_culturales_de_la_ciudad</t>
  </si>
  <si>
    <t>IP_Número de unidades productivas fortalecidas en capacidades empresariales y/o formalizadas</t>
  </si>
  <si>
    <t>IP_Número de personas vinculadas laboralmente</t>
  </si>
  <si>
    <t>IP_Número de unidades productivas con procesos de reconversión productiva implementados</t>
  </si>
  <si>
    <t>MP_Implementar_el_100PorCiento_de_la_política_pública_de_empleo</t>
  </si>
  <si>
    <t xml:space="preserve">Alta Consejería Distrital para DD de las Víctimas, la Paz y la Reconciliación </t>
  </si>
  <si>
    <t>1.Alc.Local Usaquén</t>
  </si>
  <si>
    <t>Lotería de Bogotá</t>
  </si>
  <si>
    <t>Corporación para el Desarrollo y la Productividad Bogotá Región (Invest in Bogotá)</t>
  </si>
  <si>
    <t>Capital Salud EPS-S SAS</t>
  </si>
  <si>
    <t>Inst. Dist. De Patrimonio Cultural-IDPC</t>
  </si>
  <si>
    <t>Empresa de Transporte del Tercer Milenio-Transmilenio S.A</t>
  </si>
  <si>
    <t>Empresa de Renovación Urbana - ERU</t>
  </si>
  <si>
    <t>MP_83.000_cupos_para_la_atención_integral_de_niños_y_niñas_de_4_y_5_años</t>
  </si>
  <si>
    <t>MP_Atender_3.289_personas_con_discapacidad_en_centros_crecer_centros_de_protección_centro_renacer_y_centros_integrarte</t>
  </si>
  <si>
    <t>MR_Disminuir_el_porcentaje_de_estudiantes_de_IED_en_nivel_insuficiente_en_la_prueba_Saber_de_matemáticas_en_grado_5_llegando_a_22.9PorCiento.</t>
  </si>
  <si>
    <t>MP_30PorCiento_de_matrícula_oficial_en_jornada_única.</t>
  </si>
  <si>
    <t>MP_12.000_niños_niñas_adolescentes_y_adultos_desescolarizados_que_se_logran_matricular_en_el_sistema_educativo_a_través_de_estrategias_de_búsqueda_activa</t>
  </si>
  <si>
    <t>IP_Número de cupos en educación superior promovidos</t>
  </si>
  <si>
    <t>MP_Realizar_81.000_atenciones_a_niños_y_niñas_en_el_programa_de_Atención_Integral_a_la_Primera_Infancia</t>
  </si>
  <si>
    <t>MP_Un_Centro_Crecer_personas_con_discapacidad_menores_de_18_años_entre_2016_y_2019_que_cumplan_con_requerimientos_de_diseño_universal</t>
  </si>
  <si>
    <t>MR_Disminuir_a_11.21PorCiento_el_porcentaje_de_personas_que_considera_que_las_canchas_y_escenarios_deportivos_han_empeorado</t>
  </si>
  <si>
    <t>IP_Número de personas certificadas por el programa de educación en derechos humanos para la paz y la reconciliación en escenarios formales</t>
  </si>
  <si>
    <t>IR_Porcentaje_de_personas_que_asiste_a_ciclovía_de_la_ciudad</t>
  </si>
  <si>
    <t>IP_Número de personas formadas en competencias transversales y/o laborales</t>
  </si>
  <si>
    <t>IP_Línea base realizada, de las personas con discapacidad vinculadas laboralmente como servidores públicos a las entidades del Distrito</t>
  </si>
  <si>
    <t>2.Alc.Local Chapinero</t>
  </si>
  <si>
    <t>Fundación Gilberto Alzate Avendaño</t>
  </si>
  <si>
    <t>Terminal de Transportes S.A</t>
  </si>
  <si>
    <t>Metrovivienda</t>
  </si>
  <si>
    <t>IP_Número de cupos para la atención integral de niños y niñas de 4 y 5 años</t>
  </si>
  <si>
    <t>MP_Vincular_a_1500_servidores_públicos_en_procesos_de_competencias_para_la_atención_inclusiva_a_personas_con_discapacidad</t>
  </si>
  <si>
    <t>MR_Disminuir_el_porcentaje_de_estudiantes_de_IED_en_nivel_insuficiente_en_la_prueba_Saber_de_matemáticas_en_grado_9_llegando_a_15.9%</t>
  </si>
  <si>
    <t>MP_35PorCiento_de_matrícula_oficial_en_actividades_de_uso_del_tiempo_escolar</t>
  </si>
  <si>
    <t>MP_100PorCiento_de_estudiantes_de_IED_beneficiados_con_alimentación_escolar</t>
  </si>
  <si>
    <t>IP_Número de estudiantes participantes del piloto de educación virtual y blended learning en el marco del programa acceso con calidad a la educación superior</t>
  </si>
  <si>
    <t>IP_Número atenciones a niños y niñas atendidos en el programa de atención integral a la primera infancia</t>
  </si>
  <si>
    <t>IP_Número de centros crecer construidos que cumplan con requerimientos de diseño universal</t>
  </si>
  <si>
    <t>IR_Porcentaje_de_personas_que_asiste_a_eventos_deportivos</t>
  </si>
  <si>
    <t>IP_Número de personas certificadas, promocionadas y sensibilizadas en derechos humanos para la paz y la reconciliación a través de medios presenciales o virtuales</t>
  </si>
  <si>
    <t>IR_Porcentaje_de_personas_que_están_muy_satisfechas_con_la_oferta_cultural_de_su_barrio</t>
  </si>
  <si>
    <t>IP_Número de personas remitidas a empleos de calidad que cumplan con los perfiles ocupacionales</t>
  </si>
  <si>
    <t>IP_Porcentaje de implementación de la política pública de empleo</t>
  </si>
  <si>
    <t>3.Alc.Local Santa Fe</t>
  </si>
  <si>
    <t>Instituto Distrital de las Artes-IDARTES</t>
  </si>
  <si>
    <t>Empresa de Acueducto Alcantarillado y Aseo de Bogotá -EAB- ESP (Aguas de Bogotá)</t>
  </si>
  <si>
    <t>MP_Construir_la_línea_base_de_percepción_de_barreras_actitudinales_y_sistema_de_seguimiento</t>
  </si>
  <si>
    <t>IR_Porcentaje_de_estudiantes_de_IED_en_nivel_insuficiente_en_la_prueba_Saber_de_lenguaje_en_grado_3</t>
  </si>
  <si>
    <t>IP_Porcentaje de matrícula oficial en jornada única</t>
  </si>
  <si>
    <t>IP_Número de estudiantes en extra-edad en el sistema educativo atendidos</t>
  </si>
  <si>
    <t>IR_Porcentaje_de_personas_que_visita_parques_recreativos,_de_diversión_o_centros_interactivos_de_la_ciudad</t>
  </si>
  <si>
    <t>IP_Número de personas certificadas en D.H. que incluyen tanto servidores públicos como ciudadanía en escenarios informales</t>
  </si>
  <si>
    <t>4.Alc.Local San Cristóbal</t>
  </si>
  <si>
    <t>Canal Capital</t>
  </si>
  <si>
    <t>Empresa de Energía de Bogotá S.A.-EEB-ESP</t>
  </si>
  <si>
    <t>IP_Número de personas con discapacidad atendidas en centros crecer centros de protección centro renacer y centros integrarte</t>
  </si>
  <si>
    <t>IR_Porcentaje_de_estudiantes_de_IED_en_nivel_insuficiente_en_la_prueba_Saber_de_lenguaje_en_grado_5</t>
  </si>
  <si>
    <t>IP_Porcentaje de matrícula oficial en actividades de uso del tiempo escolar</t>
  </si>
  <si>
    <t>IP_Número de localidades con planes de cobertura educativa implementados y con seguimiento</t>
  </si>
  <si>
    <t>IR_Porcentaje_de_personas_que_usa_los_equipamientos_culturales_de_su_localidad</t>
  </si>
  <si>
    <t>IP_Número de personas atendidas por el programa de protección integral de casa Refugio</t>
  </si>
  <si>
    <t>5.Alc.Local Usme</t>
  </si>
  <si>
    <t>Empresa de Telecomunicaciones de Bogotá S.A.-ETB - ESP</t>
  </si>
  <si>
    <t>IP_Número de servidores públicos en procesos de competencias para la atención inclusiva a personas con discapacidad</t>
  </si>
  <si>
    <t>IR_Porcentaje_de_estudiantes_de_IED_en_nivel_insuficiente_en_la_prueba_Saber_de_lenguaje_en_grado_9</t>
  </si>
  <si>
    <t>IP_Porcentaje de implementación de la Ruta del Acceso y la Permanencia Escolar</t>
  </si>
  <si>
    <t>IR_Porcentaje_de_personas_que_considera_que_los_parques_han_empeorado</t>
  </si>
  <si>
    <t>6. Alc.Local Tunjuelito</t>
  </si>
  <si>
    <t>IP_Línea base de percepción de barreras actitudinales y un sistema de seguimiento</t>
  </si>
  <si>
    <t>IR_Porcentaje_de_estudiantes_de_IED_en_nivel_insuficiente_en_la_prueba_Saber_de_matemáticas_en_grado_3</t>
  </si>
  <si>
    <t>IP_Número de nuevos adultos atendidos a través de estrategias de alfabetización</t>
  </si>
  <si>
    <t>IR_Porcentaje_de_personas_que_considera_que_las_canchas_y_escenarios_deportivos_han_empeorado</t>
  </si>
  <si>
    <t>7.Alc.Local Bosa</t>
  </si>
  <si>
    <t>IR_Porcentaje_de_estudiantes_de_IED_en_nivel_insuficiente_en_la_prueba_Saber_de_matemáticas_en_grado_5</t>
  </si>
  <si>
    <t>IP_Número de niños, niñas, adolescentes y adultos desescolarizados que se logran matricular en el sistema educativo, a través de estrategias de búsqueda activa</t>
  </si>
  <si>
    <t>8.Alc.Local Kennedy</t>
  </si>
  <si>
    <t>IR_Porcentaje_de_estudiantes_de_IED_en_nivel_insuficiente_en_la_prueba_Saber_de_matemáticas_en_grado_9</t>
  </si>
  <si>
    <t>IP_Porcentaje de estudiantes de IED con alimentación escolar</t>
  </si>
  <si>
    <t>9.Alc.Local Fontibón</t>
  </si>
  <si>
    <t>MP__100PorCiento_IED_acompañadas_en_la_implementación_del_modelo_de_atención_educativa_diferencial</t>
  </si>
  <si>
    <t>10.Alc.Local Engativá</t>
  </si>
  <si>
    <t>MP_Construir_una_línea_de_base_del_número_de_estudiantes_con_trastornos_de_aprendizaje_pertenecientes_al_Sistema_Educativo_Oficial_en_articulación_con_las_estrategias_establecidas_con_el_sector_salud</t>
  </si>
  <si>
    <t>11.Alc.Local Suba</t>
  </si>
  <si>
    <t>MP_10PorCiento_de_estudiantes_de_grado_11_del_sector_oficial_en_nivel_B1_o_superior_de_inglés_como_segunda_lengua</t>
  </si>
  <si>
    <t>12.Alc.Local Barrios Unidos</t>
  </si>
  <si>
    <t>IP_Porcentaje IED acompañadas en la implementación del modelo de atención educativa diferencial</t>
  </si>
  <si>
    <t>13.Alc.Local Teusaquillo</t>
  </si>
  <si>
    <t>IP_Líneas base de la identificación de estudiantes con trastornos de aprendizaje dentro del Sistema Oficial construidas en articulación con las estrategias establecidas con el sector salud</t>
  </si>
  <si>
    <t>14.Alc.Local Los Mártires</t>
  </si>
  <si>
    <t>IP_Porcentaje de estudiantes de grado 11 del sector oficial en nivel B1 o superior de inglés como segunda lengua</t>
  </si>
  <si>
    <t>15.Alc.Local Antonio Nariño</t>
  </si>
  <si>
    <t>16.Alc.Local Puente Aranda</t>
  </si>
  <si>
    <t>17.Alc.Local La Candelaria</t>
  </si>
  <si>
    <t>18.Alc.Local Rafael Uribe Uribe</t>
  </si>
  <si>
    <t>19.Alc.Local Ciudad Bolívar</t>
  </si>
  <si>
    <t>20.Alc.Local Sumapaz</t>
  </si>
  <si>
    <t>Población específica</t>
  </si>
  <si>
    <t>_01_Prevención_y_atención_de_la_maternidad_y_la_paternidad_tempranas</t>
  </si>
  <si>
    <t xml:space="preserve">_101_Prevención_y_atención_integral_de_la_paternidad_y_la_maternidad_temprana </t>
  </si>
  <si>
    <t>Derechos_a_la_vida_libertad_y_seguridad</t>
  </si>
  <si>
    <t>Derechos_a_la_participación_y_organización</t>
  </si>
  <si>
    <t>Derechos_a_la_equidad_y_no_discriminación</t>
  </si>
  <si>
    <t>Derechos_a_la_educación_y_la_tecnología</t>
  </si>
  <si>
    <t>Derecho_al_trabajo</t>
  </si>
  <si>
    <t>Derecho_a_la_salud</t>
  </si>
  <si>
    <t>Derechos_a_las_expresiones_culturales_artísticas_turísticas_y_del_patrimonio</t>
  </si>
  <si>
    <t>Derechos_a_la_recreación_y_al_deporte</t>
  </si>
  <si>
    <t>Derecho_al_ambiente_sano_y_al_hábitat</t>
  </si>
  <si>
    <t>Promover_el_desarrollo_de_una_cultura_de_paz_que_propicie_la_resolución_no_violenta_de_conflictos_y_fomente_la_solidaridad_el_respeto_integral_de_los_derechos_de_los_y_las_jóvenes_y_la_consolidación_de_relaciones_sociales_solidarias_y_pacíficas</t>
  </si>
  <si>
    <t>Fortalecer_las_bases_legales_para_la_creación_y_funcionamiento_del_sistema_local_y_distrital_de_juventud_con_el_fin_de_potenciar_los_espacios_de_participación_y_la_vinculación_de_la_población_joven_a_los_mismos_no_sólo_como_actores_de_consulta_sino_como_entes_que_coadyuven_a_la_toma_de_decisiones</t>
  </si>
  <si>
    <t>Propender_por_la_prevención_y_eliminación_de_conductas_que_discriminen_y_estigmaticen_implícita_o_explícitamente_a_los_y_las_jóvenes_por_su_condición_étnica_cultural_de_género_orientación_sexual_religión_opinión_condición_social_aptitudes_físicas_situación_de_discapacidad_lugar_de_procedencia_y_recursos_económicos_a_través_de_estrategias_como_la_promoción_y_difusión_de_valores_relacionados_con_la_igualdad_la_no_discriminación_el_respeto_y_riqueza_de_la_diversidad_en_espacios_como_el_sistema_educativo_la_familia_y_los_medios_de_comunicación</t>
  </si>
  <si>
    <t>Ampliar_y_garantizar_la_cobertura_el_acceso_la_permanencia_y_la_promoción_de_las_y_los_jóvenes_en_el_sistema_educativo_brindando_educación_gratuita_en_los_niveles_de_básica_y_media_y_establecer_mecanismos_que_garanticen_la_asignación_de_recursos_para_la_educación_técnica_tecnológica_y_profesional_hasta_llegar_a_la_gratuidad</t>
  </si>
  <si>
    <t>Promover_la_articulación_entre_el_ámbito_educativo_formal_para_el_trabajo_y_Desarrollo_Humano_e_informal_con_el_ámbito_técnico_tecnológico_universitario_y_del_mercado_laboral_de_tal_modo_que_se_brinde_la_posibilidad_de_una_formación_integral_que_facilite_a_los_y_las_jóvenes_el_ingreso_a_la_vida_productiva_y_laboral_a_la_autogestión_individual_y/o_colectiva_en_formas_de_agrupación_comunitaria_proyectos_laborales_productivos_y_de_emprendimiento</t>
  </si>
  <si>
    <t>Promover_el_reconocimiento_de_la_salud_como_derecho_fundamental_y_garantizar_el_acceso_al_Sistema_General_de_Seguridad_Social_en_Salud_a_la_población_joven</t>
  </si>
  <si>
    <t xml:space="preserve">
Desarrollar_procesos_de_investigación_y_fomento_creación_formación_y_circulación_que_faciliten_el_reconocimiento_y_el_libre_desarrollo_de_las_expresiones_culturales_y_artísticas_de_los_y_las_jóvenes
</t>
  </si>
  <si>
    <t>Garantizar_el_cumplimiento_del_desarrollo_del_deporte_y_la_recreación_como_un_derecho_a_través_de_la_democratización_y_masificación_de_las_prácticas_recreodeportivas_y_el_uso_y_disfrute_del_espacio_público</t>
  </si>
  <si>
    <t>Propiciar_el_desarrollo_de_procesos_de_sensibilización_divulgación_y_educación_ambiental_sobre_el_uso_racional_sostenible_y_la_conservación_de_los_recursos_naturales_y_la_biodiversidad_que_permita_la_construcción_de_una_cultura_responsable_con_los_territorios_rurales_y_urbanos_de_la_ciudad</t>
  </si>
  <si>
    <t>Diseñar_estrategias_de_pedagogía_para_la_paz_que_consideren_al_joven_como_un_agente_de_decisión_y_transformación_de_su_entorno_y_fomenten_la_capacidad_crítica_y_reflexiva_de_los_y_las_jóvenes_buscando_la_creación_de_consensos_sobre_reglas_de_convivencia</t>
  </si>
  <si>
    <t>Brindar_las_condiciones_sociales_políticas_y_culturales_y_los_escenarios_de_encuentro_que_garanticen_la_participación_cualificada_de_los_y_las_jóvenes_en_el_diseño_implementación_seguimiento_y_evaluación_de_políticas_planes_programas_y_proyectos_de_interés_juvenil_que_estén_dirigidos_a_ellos_y_ellas</t>
  </si>
  <si>
    <t>Prevenir_y_erradicar_las_violencias_de_género_contra_las_mujeres_jóvenes_mediante_la_promoción_protección_y_garantía_de_sus_derechos_en_todos_los_niveles_educativos_y_clasificación_socioeconómica</t>
  </si>
  <si>
    <t>Fomentar_los_programas_de_apoyo_financiero_en_la_educación_técnica_tecnológica_y_profesional_haciendo_énfasis_en_la_población_joven_en_situación_de_discapacidad_con_talentos_o_capacidades_excepcionales_NEE_(Necesidades_Educativas_Especiales)_madres_jóvenes_en_situación_de_desplazamiento_jóvenes_de_grupos_étnicos_trabajadoras_y_trabajadores_sexuales_desvinculados_y_reincorporados</t>
  </si>
  <si>
    <t>Establecer_herramientas_pedagógicas_para_docentes_en_el_área_de_productividad_que_permitan_el_acompañamiento_de_una_formación_laboral_y_profesional_de_calidad_para_los_y_las_jóvenes_acorde_con_los_requerimientos_de_autonomía_y_desarrollo_productivo_juvenil</t>
  </si>
  <si>
    <t>Garantizar_la_atención_en_salud_a_la_población_joven_independiente_del_régimen_de_vinculación_al_sistema_general_de_seguridad_social_en_salud_y_de_su_capacidad_de_pago_con_calidad_(oportunidad_ubicación_de_redes_de_servicios_accesibles_entrega_completa_de_medicamentos_referencia_y_contrarreferencia_efectiva)_y_calidez</t>
  </si>
  <si>
    <t>Fomentar_la_identidad_y_reconocimiento_de_la_cultura_para_recuperar_el_patrimonio_histórico_turístico_natural_y_cultural_de_la_ciudad_y_el_sentido_de_pertenencia_de_las_y_los_jóvenes_rurales_y_urbanos</t>
  </si>
  <si>
    <t>Garantizar_la_inclusión_a_programas_y_proyectos_recreodeportivos_de_los_y_las_jóvenes_sin_procedimientos_de_selección_discriminatorios</t>
  </si>
  <si>
    <t>Promover_dentro_de_los_colegios_la_formulación_y_ejecución_de_proyectos_ambientales_de_impacto_en_las_áreas_geográficas_de_las_localidades_y_en_diferentes_renglones_económicos._
Contribuir_a_la_movilización_ciudadana_en_torno_a_la_gestión_ambiental_de_la_ciudad_mediante_la_construcción_colectiva_de_conocimientos_sobre_el_tema</t>
  </si>
  <si>
    <t>Promover_la_formación_apropiación_el_conocimiento_y_la_reivindicación_de_los_derechos_juveniles_en_el_sistema_escolar_organizaciones_redes_de_jóvenes_y_otras_formas_de_reconocimiento_y_participación_social</t>
  </si>
  <si>
    <t>Incentivar_la_participación_de_los_y_las_jóvenes_generando_estrategias_atractivas_de_acercamiento_entre_instituciones_organizaciones_y_jóvenes_independientes_en_el_ámbito_barrial_local_y_distrital_promoviendo_así_el_sentido_de_pertenencia_de_los_y_las_jóvenes_hacia_la_localidad_y_la_ciudad</t>
  </si>
  <si>
    <t>Desarrollar_acciones_afirmativas_dirigidas_a_los_y_las_jóvenes_pertenecientes_a_poblaciones_étnicas_y_rurales_jóvenes_en_situación_de_desplazamiento_jóvenes_en_situación_de_discapacidad_jóvenes_LGBT_(lesbianas_gays_bisexuales_y_transgeneristas)_y_jóvenes_que_se_encuentran_en_alto_grado_de_vulnerabilidad_socioeconómica_que_además_de_proteger_y_promover_sus_derechos_busquen_equiparar_sus_estados_actuales_con_el_resto_de_la_población_joven</t>
  </si>
  <si>
    <t>Garantizar_la_inclusión_y_acceso_a_la_educación_(según_las_normas_de_accesibilidad_de_recursos_humanos_y_físicos)_tanto_en_el_sector_oficial_y_no_oficial_y_en_todos_los_niveles_a_los_y_las_jóvenes_en_situación_de_discapacidad_con_talentos_o_capacidades_excepcionales_NEE</t>
  </si>
  <si>
    <t>Promover_y_fomentar_la_formación_formal_para_el_trabajo_y_el_Desarrollo_Humano_e_informal_continua_a_los_y_las_jóvenes_que_se_encuentran_vinculados_laboralmente_propendiendo_por_la_actualización_del_conocimiento_ante_los_desarrollos_productivos_del_ámbito_local_distrital_regional_nacional_e_internacional</t>
  </si>
  <si>
    <t>Formular_y_desarrollar_planes_programas_y_proyectos_que_contribuyan_al_mejoramiento_de_la_calidad_de_vida_de_la_población_juvenil_enfocados_a_la_promoción_de_los_procesos_que_protegen_su_salud_y_la_prevención_tratamiento_y_rehabilitación_de_los_principales_procesos_que_la_deterioran_garantizando_la_continuidad_de_los_mismos_y_el_uso_de_metodologías_que_permitan_llegar_a_los_y_las_jóvenes_en_sus_propios_contextos_y_lenguajes</t>
  </si>
  <si>
    <t>Fomentar_las_iniciativas_de_emprendimiento_creación_producción_comercialización_y_circulación_de_las_iniciativas_juveniles_con_énfasis_en_aquellas_provenientes_de_los_procesos_culturales_artísticos_y_del_turismo</t>
  </si>
  <si>
    <t>Propender_por_el_fortalecimiento_y_promoción_de_la_infraestructura_física_para_programas_de_formación_recreodeportivos_que_integren_a_sus_servicios_la_inclusión_de_personas_en_situación_de_discapacidad_teniendo_como_principio_la_conservación_y_el_uso_debido_de_los_escenarios_deportivos_del_Distrito_Capital</t>
  </si>
  <si>
    <t>Potenciar_y_visibilizar_la_estructura_ecológica_principal_del_Distrito_Capital_de_tal_forma_que_posibilite_espacios_atractivos_y_adecuados_para_la_realización_de_actividades_acordes_con_las_concepciones_y_necesidades_juveniles_a_fin_de_generar_un_sentido_de_apropiación_hacia_nuestro_patrimonio_natural</t>
  </si>
  <si>
    <t>Desarrollar_acciones_que_promuevan_la_construcción_de_alternativas_políticas_jurídicas_y_sociales_para_el_reconocimiento_del_derecho_a_la_libertad_de_conciencia_y_de_pensamiento_y_la_promoción_de_debates_relacionados_con_este_tema</t>
  </si>
  <si>
    <t xml:space="preserve">Fomentar_el_trabajo_en_red_el_diálogo_entre_jóvenes_instituciones_distintos_grupos_poblacionales_y_generacionales_construyendo_de_forma_colectiva_y_conjunta_un_nuevo_estatus_del_joven_en_la_sociedad_que_erradique_los_imaginarios_estigmatizantes_hacia_esta_población._
Estimular_la_creación_y_el_fortalecimiento_interno_de_organizaciones_juveniles_sociales_culturales_políticas_y_ambientales_así_como_redes_clubes_corporaciones_asociaciones_cooperativas_entre_otros
</t>
  </si>
  <si>
    <t>Desarrollar_acciones_para_la_inclusión_social_de_poblaciones_que_por_dificultades_en_el_acceso_a_bienes_y_servicios_o_por_marginación_política_o_sociocultural_se_encuentran_excluidas_o_en_riesgo_de_exclusión_de_la_vida_social._Tal_es_el_caso_de_jóvenes_que_están_en_alto_grado_de_vulnerabilidad_económica_jóvenes_en_situación_de_desplazamiento_jóvenes_en_situación_de_discapacidad_jóvenes_que_hacen_parte_de_la_comunidad_LGBT_jóvenes_que_han_estado_en_conflicto_con_la_ley_jóvenes_pertenecientes_a_poblaciones_étnicas_trabajadoras_y_trabajadores_sexuales_y_jóvenes_cabeza_de_familia</t>
  </si>
  <si>
    <t>Formular_y_ejecutar_procesos_pedagógicos_que_atiendan_a_la_población_juvenil_en_situación_de_discapacidad_con_talentos_o_capacidades_excepcionales_NEE_madres_jóvenes_en_situación_de_desplazamiento_jóvenes_de_grupos_étnicos_trabajadoras_y_trabajadores_sexuales_desvinculados_y_reincorporados</t>
  </si>
  <si>
    <t>Promover_la_creación_de_alianzas_estratégicas_entre_el_sector_público_y_privado_con_el_fin_de_incentivar_y_fortalecer_formas_de_vinculación_laboral_que_al_tiempo_que_sean_formativas_desarrollen_la_posibilidad_de_acceso_a_un_primer_empleo_sin_discriminaciones_de_tipo_económico_y_social</t>
  </si>
  <si>
    <t>Generar_convenios_entre_las_Entidades_Distritales_las_Empresas_Promotoras_de_Salud_las_Administradoras_del_régimen_subsidiado_y_las_Instituciones_prestadoras_de_Servicios_de_salud_públicas_y_privadas_para_la_atención_de_la_población_joven_de_los_centros_educativos_de_la_ciudad</t>
  </si>
  <si>
    <t>PRESUPUESTO ASOCIADO</t>
  </si>
  <si>
    <t>Entidad del Distrito responsable del reporte de la ejecución</t>
  </si>
  <si>
    <t>Responsable reporte de Ejecución de cada acción de las políticas</t>
  </si>
  <si>
    <t xml:space="preserve">Nombre del Proyecto
 (si Aplica)
</t>
  </si>
  <si>
    <t>Correo electrónico</t>
  </si>
  <si>
    <r>
      <t xml:space="preserve">Pilar o Eje Plan de Desarrollo Distrital
</t>
    </r>
    <r>
      <rPr>
        <sz val="10"/>
        <rFont val="Calibri Light"/>
        <family val="2"/>
      </rPr>
      <t>(Por favor elegir)</t>
    </r>
    <r>
      <rPr>
        <b/>
        <sz val="10"/>
        <rFont val="Calibri Light"/>
        <family val="2"/>
      </rPr>
      <t xml:space="preserve">
</t>
    </r>
  </si>
  <si>
    <r>
      <t xml:space="preserve">PROYECTOS ESTRATÉGICOS PLAN DE DESARROLLO  
</t>
    </r>
    <r>
      <rPr>
        <sz val="10"/>
        <rFont val="Calibri Light"/>
        <family val="2"/>
      </rPr>
      <t>(Por favor seleccionar el Proyecto de acuerdo al Programa)</t>
    </r>
  </si>
  <si>
    <t>Luisa Fernanda Mejía</t>
  </si>
  <si>
    <t>3581600 Ext. 1403</t>
  </si>
  <si>
    <t>lmejiag@habitatbogota.gov.vo</t>
  </si>
  <si>
    <t>Eje transversal Gobierno legítimo, fortalecimiento local y eficiencia</t>
  </si>
  <si>
    <t>Mejorar las condiciones de seguridad y convivencia para los habitantes de Distrito Capital , a través de la
implementación de estrategias que prevengan y controlen del delito, la cualificación de los organismos de
seguridad, el aumento de la confianza en las autoridades y la promoción de una mayor corresponsabilidad
ciudadana en la gestión de la seguridad y la convivencia.</t>
  </si>
  <si>
    <t>Promover y visibilizar los derechos y la participación de los grupos étnicos entendiendo su diversidad cultural con el fin de rescatar sus conocimientos ancestrales e identidad colectiva a fin que la ciudadanía conozca y acepte las distintas cosmovisiones de los grupos étnicos que migran al Distrito Capital.</t>
  </si>
  <si>
    <t>Sandra de la Alegría Rojas Hernández</t>
  </si>
  <si>
    <t>338700 Ext. 5311</t>
  </si>
  <si>
    <t>sandra.rojas@gobiernobogota.gov.co</t>
  </si>
  <si>
    <t>Porcentaje de Jóvenes LGBTI, víctima de Trata o líderes(as), Defensores(as) de DDHH ) atendidos para protección de derechos</t>
  </si>
  <si>
    <t>Jovenes formados o sensibilizados en DDHH</t>
  </si>
  <si>
    <t>Número de jovenes formados o sensibilizados en DDHH</t>
  </si>
  <si>
    <t>11/30/2019</t>
  </si>
  <si>
    <t>Número de jovenes que participan en los espacios para atención diferenciada de minorias étnicas de la ciudad</t>
  </si>
  <si>
    <t xml:space="preserve">3. Pilar Construcción de Comunidad y Cultura Ciudadana </t>
  </si>
  <si>
    <t>22 Bogotá vive los derechos humanos</t>
  </si>
  <si>
    <t xml:space="preserve">PROYECTOS ESTRATÉGICOS PLAN DE DESARROLLO  - Prestación de Servicios a la Ciudadanía
</t>
  </si>
  <si>
    <t xml:space="preserve"> 1131 Construcción de una Bogotá que vive los Derechos Humanos</t>
  </si>
  <si>
    <t>Atender el 100% de líderes y defensores de Derechos humanos, población LGBTI, y victimas de trata que demanden medidas de prevención o protección para garantizar sus derechos a la vida, libertad, integridad y seguridad</t>
  </si>
  <si>
    <t>Se ajusta meta porque el proyerto fue reformulado y la meta modificada. Tienen definidos formatos en los cuales pueden diferenciar por gruó etario l atencion.</t>
  </si>
  <si>
    <t>PROYECTOS ESTRATÉGICOS PLAN DE DESARROLLO  - Prestación de Servicios a la Ciudadanía</t>
  </si>
  <si>
    <t>Formar 58,000.00 Personas a través de escenarios de información, sensibilización y capacitación, en temas relacionados con educación para la Paz y la Reconciliación.</t>
  </si>
  <si>
    <t>El valor corresponde a la sumatoria de un (01) mes de honorarios de los profesionales de pedagogía y apoyo a la coordinación, $4.700.000 + $8.000.000, más valor actual de refrigerio sencillo para cada NNA $3.715, más valor de territorial $4.500.000 por nueve ( 9) meses. El costo por Joven formado es de aproximadamente 56.915
Se programaron 1200 jovenes al año</t>
  </si>
  <si>
    <t>Crear 10 espacios para el fortalecimiento de procesos participativos y organizativos, con miras a incrementar su incidencia en la vida social, cultural, política y económica de la ciudad.</t>
  </si>
  <si>
    <t>Global (a cargo de la dirección de etnias)</t>
  </si>
  <si>
    <t>Formar estudiantes y docentes que apropien, valoren, conserven y divulguen el patrimonio cultural de la ciudad.</t>
  </si>
  <si>
    <t>Fomentar el sentido de pertenencia por el patrimonio cultural de la ciudad, como factor de desarrollo socio - cultural
de la ciudadanía.</t>
  </si>
  <si>
    <t>N.A.</t>
  </si>
  <si>
    <t>Juan Carlos Tarapuez Roa</t>
  </si>
  <si>
    <t>316 527 8857 Celular Institucional Subdirección General</t>
  </si>
  <si>
    <t>juan.tarapuez@idpc.gov.co</t>
  </si>
  <si>
    <t>31/06/2020</t>
  </si>
  <si>
    <t>Cantidad de Jóvenes Formados en Temas de Patrimonio Cultural</t>
  </si>
  <si>
    <t>Indicador en Nivel: Sumatoria de los Jóvenes formados</t>
  </si>
  <si>
    <t>Cantidad de Jóvenes que participan en actividades que contribuyan a activar el patrimonio cultural</t>
  </si>
  <si>
    <t>Indicador en Nivel: Sumatoria de los Jóvenes participantes</t>
  </si>
  <si>
    <t>Pilar Igualdad de calidad de vida</t>
  </si>
  <si>
    <t>Mejores oportunidades para el desarrollo a través de la cultura, la recreación y el deporte</t>
  </si>
  <si>
    <t>Formación en patrimonio cultural</t>
  </si>
  <si>
    <t>1. Atender 4.250 niños/as y adolescentes a través de la formación en patrimonio cultural dentro del programa de la jornada única y como estrategias de uso del tiempo escolar durante el periodo 2016 - 2020.</t>
  </si>
  <si>
    <t>N.A.
El presupuesto de la meta no está específicamente enfocado a atender población joven dado que representa oferta del servicios de manera general para la población de Niños, Niñas y Adolecentes. La falta de direccionamiento puntual de este presupuesto a la población de referencia hace que no sea posible establecer un porcentaje específico de presupuesto destinado, aún cuando sí se atienda algún porcentaje de población joven en las mediciones realizadas.</t>
  </si>
  <si>
    <t>La meta cuenta con cobertura más allá de población caracterizada como juventudes, sin embargo se reporta el avance en atención de población que se encuentra en el rango etario de 14 a 26 años conforme con el avance en SEGPLAN.
La información de las columnas AB y AC corresponde explícitamente a la meta reportada en SEGPLAN, lo que incluye población de Niños, Niñas y adolescentes (no sólo jóvenes).
Información reportada para 2017 con corte a marzo.
La información presupuestal está en millones de pesos corrientes y corresponde las metas y ejecución financiera de la meta del proyecto de inversión para el año 2017.</t>
  </si>
  <si>
    <t>Pilar 3: Construcción de comunidad y cultura ciudadana</t>
  </si>
  <si>
    <t>Programa 25: Cambio cultural y construcción del tejido social para la vida</t>
  </si>
  <si>
    <t>Divulgación y apropiación del patrimonio cultural del Distrito Capital</t>
  </si>
  <si>
    <t>1. Lograr 1,700,000 asistentes a la oferta generada por el Instituto en actividades de patrimonio cultural</t>
  </si>
  <si>
    <t>N.A.
El presupuesto de la meta no está específicamente enfocado a atender población joven dado que representa oferta del servicios de manera general para toda la población de la ciudad. La falta de direccionamiento puntual de este presupuesto a la población de referencia hace que no sea posible establecer un porcentaje específico de presupuesto destinado, aún cuando sí se atienda algún porcentaje de población joven en las mediciones realizadas.  
También es necesario considerar que esta meta incluye estimaciones de la población beneficiada en espacio público, la que se mide según la metodología propuesta por el observatorio de cultura, esta información no puede categorizarse por edades, razón por la cual se excluye de la medición.</t>
  </si>
  <si>
    <t>La meta cuenta con cobertura más allá de población caracterizada como juventudes, sin embargo se reporta el avance en atención de población que se encuentra en el rango etario de 14 a 26 años.
La información de las columnas AB y AC corresponde explícitamente a la meta reportada en SEGPLAN, lo que incluye población de para todos los rangos etarios (no sólo jóvenes).
Esta meta incluye estimaciones de la población beneficiada en espacio público, la que se mide según la metodología propuesta por el observatorio de cultura, esta información no puede categorizarse por edades, razón por la cual se excluye de la medición.
Información reportada para 2017 con corte a marzo.
La información presupuestal está en millones de pesos corrientes y corresponde las metas y ejecución financiera de la meta del proyecto de inversión para el año 2017.</t>
  </si>
  <si>
    <t>Todos los derechos humanos, pretenden de alguna forma garantizar la
equidad entre las personas en tanto no admiten la discriminación fundada en la pertenencia a una
etnia, cultura, género, orientación sexual o religión determinada, así como por razones de opinión,
condición social, aptitudes físicas, situación de discapacidad, lugar donde se habita o carencia de
recursos socioeconómicos.</t>
  </si>
  <si>
    <t>NA</t>
  </si>
  <si>
    <t>STEFANNY REINA ALVAREZ</t>
  </si>
  <si>
    <t>stefannyr@idipron.gov.co</t>
  </si>
  <si>
    <t>Calles alternativas: Atención integral a niñez y juventud en situación de calle, en riesgo de habitabilidad en calle y en condiciones de fragilidad social</t>
  </si>
  <si>
    <t>23.685  niños, niñas, adolescentes y jóvenes en situación de vida de y en calle, se vinculan a la oferta del IDIPRON</t>
  </si>
  <si>
    <t>Jóvenes de 18 a 28 años:
7396 Hombres
2181 Mujeres</t>
  </si>
  <si>
    <t>Distrito joven: Desarrollo de competencias laborales a jóvenes con derechos vulnerados</t>
  </si>
  <si>
    <t>Ofrecer a 9,060 Jóvenes con vulneración de derechos Oportunidades de empoderamiento de competencias laborales</t>
  </si>
  <si>
    <t>Jóvenes de 18 a 28 años:
2306 Hombres
1660 Mujeres</t>
  </si>
  <si>
    <t>Vincular 306 Jóvenes con vulneración de derechos Como guías de cultura ciudadana durante el cuatrienio</t>
  </si>
  <si>
    <t>Comienza ejecución en la vigencia 2017</t>
  </si>
  <si>
    <t>Espacios de Integración social: fortalecimiento de infraestructura social, tecnológica y administrativa</t>
  </si>
  <si>
    <t>19 Unidades de Protección Integral con adecuación física y de conectividad</t>
  </si>
  <si>
    <t>Esta es inversión indirecta realizada en la infraestructura que aporta a la atención de Jóvenes y corresponde a lo ejecutado al 31 diciembre de 2016 para el grupo etario 18 - 28 años</t>
  </si>
  <si>
    <t>Establecer Cumplimiento  de los derechos culturales de la juventud, el emprendimiento turístico así como el fomento de las expresiones artísticas y culturales de esta población.</t>
  </si>
  <si>
    <t>Generar  condiciones de equidad a través de la restitución y restablecimiento de los derechos de las poblaciones que por dificultades en el acceso a bienes y servicios, o por marginación política o sociocultural, se encuentran vulneradas, excluidas o ante situaciones de riesgo.</t>
  </si>
  <si>
    <t>Buscar  la construcción de una cultura de paz y reconciliación, la prevención de las violencias, en el marco del respeto y la convivencia.</t>
  </si>
  <si>
    <t>Orientar  bajo el principio de solidaridad, buscan proteger las condiciones básicas para la sostenibilidad del entorno vital de los y las jóvenes de modo que les permita su supervivencia biológica así como el normal desempeño de sus funciones y su desarrollo en el medio social. Los lineamientos enfatizarán así mismo, las condiciones necesarias para garantizar el hábitat en condiciones adecuadas para los y las jóvenes del Distrito.</t>
  </si>
  <si>
    <t xml:space="preserve"> Consolidar un Sistema de Responsabilidad Penal para Adolescentes (SRPA) centrado en la justicia juvenil restaurativa, acorde a la normatividad internacional y las competencias del Distrito establecidas en el Código de Infancia y Adolescencia</t>
  </si>
  <si>
    <t>Generar como principios la eficiencia, universalidad y solidaridad y buscan el desarrollo de una adecuada condición física de las y los jóvenes así como de su evolución personal y mental, a través de la promoción de hábitos de vida saludable y la atención integral en salud a los y las jóvenes.</t>
  </si>
  <si>
    <t>Garantizar el aseguramiento universal de la población de régimen subsidiado al Sistema de Seguridad Social en
Salud y la atención integral, de acuerdo con la normatividad vigente y con el nuevo modelo de atención, prestación,
aseguramiento y rectoría.</t>
  </si>
  <si>
    <t>Garantizar las condiciones necesarias para la atención de la Población Pobre No Asegurada -Vinculada del Distrito
Capital, mediante la rectoría y la gestión, asegurando el acceso efectivo a los servicios de salud.</t>
  </si>
  <si>
    <t>Establecer un eficiente modelo de atención que integre los diferentes agentes del Sistema General de Seguridad
Social en Salud, basado en la cobertura universal del aseguramiento, la atención integral en salud con enfoque de salud urbana y de la estrategia de Atención Primaria en Salud Resolutiva - APS, la gestión compartida del riesgo entre aseguradores y prestadores, mediante el diseño y operación de las rutas integrales de atención sectoriales e intersectoriales, la implementación de la red integral e integrada de prestadores de servicios de salud, con el fin de
mejorar el acceso y la calidad de los servicios de salud y las condiciones de salud de la población de Bogotá D.C.</t>
  </si>
  <si>
    <t>Aumentar el conocimiento en el cuidado y protección de los bienes y servicios ambientales, a través de  la
participación y educación de la ciudadanía, en el Distrito Capital.</t>
  </si>
  <si>
    <t>Buscar  promover y fortalecer las estrategias, canales y escenarios que garanticen la participación para la decisión mediante la promoción de una ciudadanía activa y el fortalecimiento de la organización juvenil en Bogotá.</t>
  </si>
  <si>
    <t>Fortalecer los procesos de formación en competencias ciudadanas para la participación en el Distrito Capital</t>
  </si>
  <si>
    <t>Contribuir al fortalecimiento de las organizacionales sociales y grupos poblacionales en sus formas organizativas</t>
  </si>
  <si>
    <t>Aumentar el tiempo escolar de los y las estudiantes del Sistema Educativo Oficial, mediante la implementación de estrategias en ambientes de aprendizajes innovadores del colegio y la ciudad, fortaleciendo las competencias básicas y de formación integral.</t>
  </si>
  <si>
    <t>Promover estrategias que permitan el desarrollo integral de los jóvenes mediante la generación de mayores oportunidades de exploración, orientación y mejoramiento de competencias básicas, técnicas, tecnológicas, sociales y emocionales.</t>
  </si>
  <si>
    <t>Consolidar en Bogotá un Subsistema Distrital de Educación Superior cohesionado, dedicado a generar nuevas oportunidades de acceso, con calidad y pertinencia</t>
  </si>
  <si>
    <t>Promover y fortalecer las estrategias, canales y escenarios que garanticen la participación para la decisión mediante la promoción de una ciudadanía activa y el fortalecimiento de la organización juvenil en Bogotá</t>
  </si>
  <si>
    <t>Mantener un nivel de vida adecuado, el pleno desarrollo de la personalidad y el fortalecimiento y el respeto a los derechos humanos</t>
  </si>
  <si>
    <t>Crear un giro  en torno a la inclusión económica, productiva y social de los y las jóvenes a la vez que propende por la formación integral y acceso a la productividad y la generación de ingresos de los y las jóvenes para la construcción del proyecto de vida individual y colectivo en la ciudad.</t>
  </si>
  <si>
    <t>Inclusión económica, productiva y social de los y las jóvenes a la vez que propende por la formación integral y acceso a la productividad y la generación de ingresos de los y las jóvenes para la construcción del proyecto de vida individual y colectivo en la ciudad</t>
  </si>
  <si>
    <t>Implementar el Sistema, Orgánico, Funcional, Integral y Articulador SOFIA para la garantía del derecho a una vida libre de violencias y la seguridad para las mujeres, en el ámbito público y privado, fortaleciendo la coordinación interinstitucional para el desarrollo de estrategias de prevención, atención y protección integral que conduzcan al restablecimiento de sus derechos.</t>
  </si>
  <si>
    <t>Orientar, coordinar y hacer seguimiento al diseño y la implementación de iniciativas de cultura ciudadana y transformación cultural públicas, privadas y comunitarias mediante la producción de conocimiento y saber social, la implementación de la red de cultura ciudadana y democrática, así como el diseño y la implementación de una política pública de cultura ciudadana. Lo anterior, con el ánimo de contribuir a la construcción sociocultural del territorio, el reconocimiento y respeto a la diferencia y la diversidad cultural, a la convivencia y la cultura política para la paz y a la modificación de comportamientos básicos que atentan contra el accionar colectivo de la ciudad.</t>
  </si>
  <si>
    <t>Fortalecer y articular los procesos de formación del sector mediante la implementación del SIDFAC, la profesionalización y la cualificación de los agentes artísticos, culturales y deportivos.</t>
  </si>
  <si>
    <t>Desarrollar_procesos_de_investigación_y_fomento_creación_formación_y_circulación_que_faciliten_el_reconocimiento_y_el_libre_desarrollo_de_las_expresiones_culturales_y_artísticas_de_los_y_las_jóvenes</t>
  </si>
  <si>
    <t>Ampliar las oportunidades y desarrollar las capacidades de los agentes del sector mediante la oferta de estímulos y cooperación para el desarrollo de iniciativas culturales de personas, colectivos, comunidades y organizaciones, así como la formulación y el seguimiento de políticas culturales.</t>
  </si>
  <si>
    <t>Garantizar las condiciones para la inclusión de los ciudadanos en la cultura escrita mediante programas de fomento y formación enfocados a los distintos grupos de población, acceso a los libros y otras fuentes de conocimiento y cultura, y disposición de entornos tecnológicos y de espacios físicos próximos y amables para uso de los habitantes de la ciudad.
Se busca con ello enriquecer la vida de las personas y las comunidades, promover la participación y el intercambio cultural y de saberes, favorecer la apropiación social del conocimiento y ofrecer oportunidades de formación y crecimiento a lo largo de la vida.</t>
  </si>
  <si>
    <t>Articular y fortalecer procesos e iniciativas de investigación, de apropiación, de visibilización, de circulación y de salvaguardia de las prácticas culturales, artísticas, patrimoniales, recreativas y deportivas de los grupos étnicos, sectores sociales y etarios, para contribuir al reconocimiento de la diversidad y la interculturalidad de la ciudad.</t>
  </si>
  <si>
    <t>Promover y fortalecer la participación ciudadana en los procesos de formulación, ejecución, seguimiento y evaluación de las políticas, programas y proyectos del sector cultura, recreación y deporte de manera articulada con los diferentes niveles de la administración en el marco del Sistema de Participación Ciudadana.</t>
  </si>
  <si>
    <t>Orientar y acompañar el diseño e implementación de estrategias artístico-culturales y deportivas en territorios priorizados, tales como: agrupaciones de Vivienda de Interés Prioritario, actuaciones urbanísticas en el marco del Programa de mejoramiento integral de barrios, entre otros. Lo anterior mediante el fortalecimiento de iniciativas locales, el intercambio y construcción colectiva de metodologías de intervención comunitaria en espacios de encuentro, diálogo y reflexión que fortalezcan la convivencia, la apropiación del espacio público, el respeto a la diferencia y la construcción del tejido social para la vida</t>
  </si>
  <si>
    <t>Generar  procesos, espacios físicos y simbólicos de uso, disfrute y apropiación de las oportunidades y actividades recreativas y deportivas, desde el apoyo a las iniciativas juveniles.</t>
  </si>
  <si>
    <t>Convertir a Bogotá en potencia deportiva en el ámbito nacional e internacional, brindando las condiciones óptimas de preparación y participación  de los atletas del registro de Bogotá, evidenciándose en los resultados alcanzados en los Juegos Deportivos Nacionales y eventos del Ciclo Olímpico.</t>
  </si>
  <si>
    <t>Ofertar alternativas de deporte y actividad física a los escolares de las Instituciones Educativas Distritales, a través de los centros de interés, con el propósito de contribuir a la formación integral y a cambios comportamentales de los mismos</t>
  </si>
  <si>
    <t>Contribuir en la construcción y apropiación de la cultura recreativa y de actividad física en los habitantes de Bogotá, a través de la oferta constante de alternativas recreativas dirigidas y de la promoción de actividad física, que permitan aumentar su participación a nivel local y metropolitano, generando inclusión, mejores hábitos y estilos de vida saludables y siendo ejemplo a nivel nacional e internacional como referentes y multiplicadores de la experiencia desarrollada en el Distrito Capital.</t>
  </si>
  <si>
    <t>Promover espacios de participación, a través de actividades deportivas no estandarizadas en el deporte competitivo, con el fin de propiciar la inclusión, integración, solidaridad y desarrollo social, en las comunidades de los barrios bogotanos.</t>
  </si>
  <si>
    <t>Generar estrategias de formación en el campo de las artes que potencien el ejercicio libre de los derechos culturales de los ciudadanos y ciudadanas, y fortalezcan los desarrollos de las políticas públicas en las dimensiones del campo.</t>
  </si>
  <si>
    <t>Promover estrategias de integración del arte, la cultura científica y las nuevas tecnologías que fortalezcan la creatividad, la innovación y el trabajo colaborativo para el desarrollo de nuevos medios y formatos, artísticos y científicos.</t>
  </si>
  <si>
    <t>Apoyar iniciativas artísticas, culturales y de conocimiento y reconocimiento del centro de la ciudad mediante la adjudicación de recursos financieros, técnicos y logísticos</t>
  </si>
  <si>
    <t>Fomentar el ejercicio de las libertades y los derechos culturales de los artistas y de la ciudadanía en general, con énfasis en la música sinfónica, académica y el canto lírico.</t>
  </si>
  <si>
    <t>Ofrecer procesos de formación musical de calidad a niños, adolescentes y jóvenes para fomentar la práctica, el conocimiento y el disfrute de actividades culturales, al interior de los colegios y/o articulados a las iniciativas del Sistema Distrital de Formación Artística y Cultural.</t>
  </si>
  <si>
    <t>Garantizar el ejercicio de las libertades y los derechos culturales de los artistas y de la ciudadanía en general con énfasis en música sinfónica, académica y canto lírico.</t>
  </si>
  <si>
    <t>Promover y difundir en la ciudadanía, los principios de la Cultura Ciudadana y la Familia, la educación y la diversidad cultural de la ciudad, a través de los contenidos transmitidos en la programación de Canal Capital.</t>
  </si>
  <si>
    <t>Mejorar la calidad del empleo en Bogotá, a través del desarrollo de políticas activas de empleo que permitan la articulación efectiva entre la oferta y la demanda de trabajo.</t>
  </si>
  <si>
    <t>Generar cambios técnico-productivos, culturales y organizativos en los sistemas de producción campesinos, mediante la armonización de la producción sostenible y la conservación ambiental, orientada a la búsqueda de la sostenibilidad de la economía campesina del Distrito Capital.</t>
  </si>
  <si>
    <t>Generar alternativas comerciales transitorias para los vendedores informales en Bogotá que permitan dignificar su actividad económica, contribuir a mejorar su calidad de vida y disminuir las actividades informales en el espacio público</t>
  </si>
  <si>
    <t>Incrementar el potencial productivo de las personas que ejercen actividades de la economía informal, mediante el fortalecimiento de competencias generales y específicas que les permita ser más competitivos, logrando así mejorar el nivel de ingreso y el bienestar de sus familias</t>
  </si>
  <si>
    <t>Generar alternativas de ingresos a través del emprendimiento y el fortalecimiento empresarial de la población sujeto de atención</t>
  </si>
  <si>
    <t>Subsecretaría de Acceso a la Jusicia 
Dirección de Responsabilidad Penal Adolescentes</t>
  </si>
  <si>
    <t>Alejandro.pelaez@scj.gov.co ilvia.cardenas@scj.gov.co</t>
  </si>
  <si>
    <t>134 (meta 2017)</t>
  </si>
  <si>
    <t>Subsecretaría de Seguridad y Convivencia                               Dirección de Prevención y Cultura Ciudadana</t>
  </si>
  <si>
    <t>maria.upegui@scj.gov.co</t>
  </si>
  <si>
    <t>silvia ortiz</t>
  </si>
  <si>
    <t>silvia.ortiz@ambientebogota.gov.co</t>
  </si>
  <si>
    <t>Yamile Avila</t>
  </si>
  <si>
    <t>2417900 Ext 51112</t>
  </si>
  <si>
    <t>yavila@participacionbogota.gov.co</t>
  </si>
  <si>
    <t>Número de espacios propiciados</t>
  </si>
  <si>
    <t>Propiciar 64 espacios de transferencia de conocimiento realizados por los líderes formados.</t>
  </si>
  <si>
    <t>Número de ciudadanos formados</t>
  </si>
  <si>
    <t>Formar 10.000 ciudadanos en los procesos de participación.</t>
  </si>
  <si>
    <t>Número de eventos realizados</t>
  </si>
  <si>
    <t>Realizar 5 eventos de intercambio de experiencias en participación con líderes de organizaciones sociales.</t>
  </si>
  <si>
    <t>Número de líderes vinculados</t>
  </si>
  <si>
    <t>Vincular a 80 líderes de las organizaciones sociales en espacios de intercambio de conocimiento a nivel nacional o internacional</t>
  </si>
  <si>
    <t>Número de organizaciones juveniles fortalecidas</t>
  </si>
  <si>
    <t>Fortalecer 150 organizaciones juveniles en espacios y procesos de participación</t>
  </si>
  <si>
    <t xml:space="preserve">Cesar Mauricio Lopez Alfonso </t>
  </si>
  <si>
    <t>cmlopeza@educacionbogota.gov.co</t>
  </si>
  <si>
    <t>Diego Peña R/Director de Equidad y Politica Poblacional</t>
  </si>
  <si>
    <t>dpenar@sdp.gov.co</t>
  </si>
  <si>
    <t>Numero de Politicas públicas con información basada en criterios de calidad para la toma de decisiones en la gestión del ciclo de politica pública</t>
  </si>
  <si>
    <t>Asesorar 2 Politicas públicas distritales basadas en criterios de calidad para la toma de decisiones en la gestión del ciclo de politica pública</t>
  </si>
  <si>
    <t>Augusto Forero Reyes</t>
  </si>
  <si>
    <t>327 9797 - Ext:1927</t>
  </si>
  <si>
    <t>aforeror@sdis.gov.co</t>
  </si>
  <si>
    <t>Elisa Ferrari De La Roche</t>
  </si>
  <si>
    <t>eferrari@sdis.gov.co</t>
  </si>
  <si>
    <t>Camilo Andrés Carreño Fuentes</t>
  </si>
  <si>
    <t>327 9797 - EXT:1936</t>
  </si>
  <si>
    <t>ccarrenof@sdis.gov.co</t>
  </si>
  <si>
    <t xml:space="preserve">Sindy Torres- Referenta de Mujeres Adolescentes y Jóvenes, Dirección de Enfoque Diferencial </t>
  </si>
  <si>
    <t>sitorres@sdmujer.gov.co</t>
  </si>
  <si>
    <t>Víctor Manuel Rodríguez Sarmiento</t>
  </si>
  <si>
    <t>victor.rodriguez@scrd.gov.co</t>
  </si>
  <si>
    <t>Natalia Bonilla Maldonado</t>
  </si>
  <si>
    <t>3274850 Ext. 600</t>
  </si>
  <si>
    <t>nathalia.bonilla@scrd.gov.co</t>
  </si>
  <si>
    <t>Francy Morales Acosta</t>
  </si>
  <si>
    <t>francy.morales@scrd.gov.co</t>
  </si>
  <si>
    <t xml:space="preserve"> Ana Aurelia Roda Fornaguera</t>
  </si>
  <si>
    <t>3274850 Ext. 766</t>
  </si>
  <si>
    <t>ana.roda@scrd.gov.co</t>
  </si>
  <si>
    <t>no aplica</t>
  </si>
  <si>
    <t>Ángel Eduardo Moreno Marín</t>
  </si>
  <si>
    <t>angel.moreno@scrd.gov.co</t>
  </si>
  <si>
    <t xml:space="preserve">JOSÉ JOAQUÍN SÁENZ   HENRY KNUDSON </t>
  </si>
  <si>
    <t>6605400 EXT 5005-5101</t>
  </si>
  <si>
    <t xml:space="preserve">josej.saenz@idrd.gov.co        henry.knudson@idrd.gov.co </t>
  </si>
  <si>
    <t xml:space="preserve"> Atletas apoyados</t>
  </si>
  <si>
    <t>Atletas Apoyados/Atletas programados *100</t>
  </si>
  <si>
    <t xml:space="preserve">JOSÉ JOAQUÍN SÁENZ   MELISSA ALVAREZ LICONA
CLAUDIA PATRICIA MORENO 
</t>
  </si>
  <si>
    <t xml:space="preserve">3147918550
3015852592
</t>
  </si>
  <si>
    <t>josej.saenz@idrd.gov.co  melissa.alvarez@idrd.gov.co      claudia.moreno@idrd.gov.co</t>
  </si>
  <si>
    <t>Por Definir</t>
  </si>
  <si>
    <t xml:space="preserve"> Atenciones ejecutadas / cantidad de atenciones proyectadas) x 100</t>
  </si>
  <si>
    <t xml:space="preserve">JOSÉ JOAQUÍN SÁENZ  OSCAR OSWALDO RUIZ  MARCELA GARZON VERBEL </t>
  </si>
  <si>
    <t>6605400 EXT:</t>
  </si>
  <si>
    <t>josej.saenz@idrd.gov.co   oscar.ruiz@idrd.gov.co   marcela.garzon@idrd.gov.co</t>
  </si>
  <si>
    <t>Jóvenes beneficiados con actividades recreativas</t>
  </si>
  <si>
    <t>Numero de jóvenes atendidos / Numero de jóvenes programados *100</t>
  </si>
  <si>
    <t>Beneficiar 577.030 Jóvenes</t>
  </si>
  <si>
    <t>Jose Joaquin Saenz
William Nieto
Mildred Benavidez</t>
  </si>
  <si>
    <t xml:space="preserve">josej.saenz@idrd.gov.co  william.nieto@idrd.gov.co     mildred.benavides@idrd.gov.co </t>
  </si>
  <si>
    <t>31/12/2017.</t>
  </si>
  <si>
    <t>No de jóvenes  (a) inscritos/No de jóvenes programados *100</t>
  </si>
  <si>
    <t>Beneficiar 2.600 Jóvenes</t>
  </si>
  <si>
    <t>3795750 Ext.3900</t>
  </si>
  <si>
    <t>leonardo.garzon@idartes.gov.co</t>
  </si>
  <si>
    <t>Atenciones a niños, niñas y adolescentes en el marco del programa jornada única y tiempo escolar durante el cuatrienio.</t>
  </si>
  <si>
    <t>Realizar 634.250 atenciones a niños, niñas y adolescentes en el marco del programa jornada única y tiempo escolar durante el cuatrienio.</t>
  </si>
  <si>
    <t>Ivan Hernando León Vivas</t>
  </si>
  <si>
    <t>3795750 Ext.2500</t>
  </si>
  <si>
    <t>ivan.leon@idartes.gov.co</t>
  </si>
  <si>
    <t>Actividades culturales, recreativas y deportivas, articuladas con grupos poblacionales y/o territorios.</t>
  </si>
  <si>
    <t>Realizar 132.071 actividades culturales, recreativas y deportivas, articuladas con grupos poblacionales y/o territorios.</t>
  </si>
  <si>
    <t>Jaime Cerón Silva</t>
  </si>
  <si>
    <t>3795750 Ext.3000</t>
  </si>
  <si>
    <t>jaime.ceron@idartes.gov.co</t>
  </si>
  <si>
    <t>N/A</t>
  </si>
  <si>
    <t>scordoba@fuga.gov.co</t>
  </si>
  <si>
    <t>Número de iniciativas apoyadas/ Número de iniciativas programadas</t>
  </si>
  <si>
    <t>2889988 ext. 103</t>
  </si>
  <si>
    <t>vabello@ofb.gov.co</t>
  </si>
  <si>
    <t>Camilo Bustamante</t>
  </si>
  <si>
    <t>cbustamante@ofb.gov.co</t>
  </si>
  <si>
    <t>Claudia del Valle</t>
  </si>
  <si>
    <t xml:space="preserve">cdelvalle@ofb.gov.co </t>
  </si>
  <si>
    <t>hernan.roncancio@canalcapital.gov.co</t>
  </si>
  <si>
    <t>Número de programas de Educación, Cultura, Recreación y Deporte, con enfoque poblacional y local emitidos</t>
  </si>
  <si>
    <t>Número de programas emitidos / Número de programas programados</t>
  </si>
  <si>
    <t>3697777 EXT 235</t>
  </si>
  <si>
    <t>cebeltran@desarrolloeconomico.gov.co</t>
  </si>
  <si>
    <t>Vincular 1.150 personas laboralmente</t>
  </si>
  <si>
    <t>Implementar en 15 unidades agrícolas familiares procesos de reconversión productiva. Fortalecer 15 unidades productivas vinculadas en la adopción de  procesos de reconversión productiva.</t>
  </si>
  <si>
    <t>Manuel Andrés Vivas G</t>
  </si>
  <si>
    <t>mavivasg@ipes.gov.co</t>
  </si>
  <si>
    <t xml:space="preserve">1. Brindar 3 alternativas comerciales transitorias en puntos comerciales y la Red de Prestación de Servicios al Usuario del Espacio Público REDEP (Quioscos y Puntos de Encuentro),  Zonas de Aprovechamiento Económico Reguladas Temporales  -ZAERT.
 2. Brindar 11 Alternativas comerciales Transitorias En Ferias Comerciales.
</t>
  </si>
  <si>
    <t xml:space="preserve">1    Vincular 49 personas que ejercen actividades de economía informal a programas de formación    
2    Formar 127 personas que ejercen actividades de economía informal  a través de alianzas para el empleo  
</t>
  </si>
  <si>
    <t>1. Acompañar 40 vendedores informales en procesos de emprendimiento y/o fortalecimiento empresarial integralmente.</t>
  </si>
  <si>
    <t>Pilar Construcción de comunidad y cultura ciudadana</t>
  </si>
  <si>
    <t>Justicia para todos: consolidación del Sistema Distrital de Justicia</t>
  </si>
  <si>
    <t>Mejoramiento y apoyo integral al Sistema Distrital de Justicia de Bogotá</t>
  </si>
  <si>
    <t>Justicia para todos</t>
  </si>
  <si>
    <t>Atender 400 jóvenes en conflicto con la ley a través del Programa Distrital de Justicia Juvenil Restaurativa</t>
  </si>
  <si>
    <t>$300,000,000 Vigencia 2017</t>
  </si>
  <si>
    <t>Implementar el 100% del Modelo de Atención Diferencial para Adolescentes y Jóvenes que ingresan al SRPA</t>
  </si>
  <si>
    <t>Prevención y control del delito</t>
  </si>
  <si>
    <t>Atención integral y eficiente en salud</t>
  </si>
  <si>
    <t>Aseguramiento social universal en salud</t>
  </si>
  <si>
    <t>Atención a la población pobre no asegurada (PPNA), vinculados y no POSs</t>
  </si>
  <si>
    <t>Garantizar 100% atención a población pobre no asegurada (vinculados) que demande los servicios de salud y la prestación de servicios de salud no POS-S</t>
  </si>
  <si>
    <t>Atención integral en salud</t>
  </si>
  <si>
    <t>Eje transversal Sostenibilidad ambiental basada en la eficiencia energética</t>
  </si>
  <si>
    <t>Ambiente sano para la equidad y disfrute del ciudadano</t>
  </si>
  <si>
    <t>Participación educación y comunicación para la sostenibilidad ambiental del D. C.</t>
  </si>
  <si>
    <t xml:space="preserve">Participar 125,000 ciudadanos en procesos de gestión ambiental local
Participar 1,125,000 ciudadanos en acciones de educación ambiental
Diseñar y ejecutar 5 planes de comunicación
</t>
  </si>
  <si>
    <t>Cuarto Eje Transversal: Gobierno legítimo, fortalecimiento local y eficiencia</t>
  </si>
  <si>
    <t>45 Gobernanza e influencia local, regional e internacional</t>
  </si>
  <si>
    <t>Formar 80 líderes de organizaciones sociales del distrito a través del intercambio de experiencias nacionales e internacionales previstas en la estrategia Bogotá líder</t>
  </si>
  <si>
    <t>Formación para una participación ciudadana incidente en los asuntos públicos de la ciudad</t>
  </si>
  <si>
    <t>1. Propiciar 64 espacios de transferencia de conocimiento realizados por los lideres formados.</t>
  </si>
  <si>
    <r>
      <rPr>
        <b/>
        <sz val="10"/>
        <color theme="1"/>
        <rFont val="Calibri Light"/>
        <family val="1"/>
        <scheme val="major"/>
      </rPr>
      <t xml:space="preserve">Avance meta 2016: </t>
    </r>
    <r>
      <rPr>
        <sz val="10"/>
        <color theme="1"/>
        <rFont val="Calibri Light"/>
        <family val="2"/>
        <scheme val="major"/>
      </rPr>
      <t xml:space="preserve">En el marco del convenio 496 de 2016 suscrito entre el Instituto Distrital de la Participación y Acción Comunal- IDPAC y la Organización de Estados Iberoamericanos -OEI-, las 25 organizaciones seleccionadas para el intercambio de experiencias internacionales luego de su regreso al país, contaron con 15 días para formular acciones de transferencia de conocimientos de acuerdo con la experiencia en el país y las organizaciones visitadas de Iberoamérica que hayan tenido oportunidad de conocer.
La transferencia de conocimientos tienen como finalidad multiplicar el impacto del intercambio de experiencias a través del accionar de la organización de tres maneras distintas: (1) fortalecimiento de procesos internos de la organización en donde todos los miembros de ésta participan y se involucran en el proceso pedagógico para multiplicar buenas prácticas aprendidas; (2)  elaboración de piezas de comunicación con el objetivo de difundir las experiencias adquiridas, las redes del proyecto, el desarrollo y los avances del mismo; y  (3) desarrollo de eventos pedagógicos y participativos dirigidos a la población beneficiaria, los miembros de la organización y las redes de apoyo del proyecto.
En este marco las organizaciones desarrollaron e implementaron las siguientes acciones de transferencia de conocimientos: 
•"Corporación Sostenibilidad y Gerencia Ambiental" de la localidad de Antonio Nariño desarrolló un video y/o pieza de comunicación audiovisual, en el cual se plasmaron las experiencias adquiridas en Ciudad de México, las redes del proyecto, el desarrollo y los avances del mismo, con el objetivo de generar conocimiento colectivo, éste fue proyectado a 10 asistentes. Este vídeo realizado como parte del ejercicio de réplica se seguirá transmitiendo posteriormente a otras organizaciones juveniles.   
•"Codepsi" de la localidad de Ciudad Bolívar desarrolló una serie de actividades pedagógicas tipo micro talleres participativos con 120 niños y adultos de organizaciones pertenecientes a  la red de Bogotá Líder para replicar los conocimientos adquiridos en Buenos Aires. 
•"Culture United" de la localidad de Kennedy desarrolló un video y/o pieza de comunicación audiovisual, en el cual se plasmaron las experiencias adquiridas en Lima, las redes del proyecto, el desarrollo y los avances del mismo, con el objetivo de generar conocimiento colectivo, éste fue proyectado a 30 asistentes.  Este vídeo realizado como parte del ejercicio de réplica se seguirá transmitiendo posteriormente a otras organizaciones juveniles.   </t>
    </r>
  </si>
  <si>
    <t xml:space="preserve">2. Formar 10.000 ciudadanos en los procesos de participación </t>
  </si>
  <si>
    <r>
      <rPr>
        <b/>
        <sz val="10"/>
        <color theme="1"/>
        <rFont val="Calibri Light"/>
        <family val="1"/>
        <scheme val="major"/>
      </rPr>
      <t xml:space="preserve">Avance meta 2016: </t>
    </r>
    <r>
      <rPr>
        <sz val="10"/>
        <color theme="1"/>
        <rFont val="Calibri Light"/>
        <family val="2"/>
        <scheme val="major"/>
      </rPr>
      <t xml:space="preserve">A continuación se presentan las capacitaciones efectuadas y cantidad de personas asistentes:
• Proceso de formación en Participación, Convivencia y Solución de Conflictos, Conjunto residencial Favidi, Kennedy,  el cual tuvo una 
   intensidad de 16 horas, y contó con 20 participantes. 
• Proceso de formación en Participación, Convivencia y Solución de Conflictos, Barrio Castilla, Localidad Kennedy, 15 participantes.  
• Proceso de formación en liderazgo, convivencia y gestión de proyectos, Barrio Nueva Roma, Localidad Kennedy, 18 participantes. 
• Proceso de formación en Participación, Control social y Veeduría, Barrio Castilla, Localidad Kennedy, 24 participantes. 
• Proceso de formación en Herramientas de Control Social para la Participación Ciudadana, Localidad Suba, 8 participantes. 
• Proceso de formación en participación, convivencia, y gestión de proyectos comunitarios con líderes juveniles en el marco de Bogotá 
  Líder, 71 participantes.  
• Proceso de formación en participación y gestión del conflicto en Colegio isla del Sol, Localidad Tunjuelito, 35 participantes. 
• Proceso de formación en Participación y Derechos Humanos a través de la apropiación de TICS, 11 participantes certificados. 
• Proceso de formación en Mecanismos de Participación con Apropiación de TICS, 15 participantes certificados. 
• Proceso de formación en reconocimiento del Distrito Capital y Participación a través de la apropiación de TICS, 20 participantes 
  certificados.
• Curso virtual “Encuentros ciudadanos y planeación del desarrollo local” dirigido a integrantes del Consejo de Planeación Local y 
  Comisionados de la Localidad de los Mártires, 23 participantes.
•   Proceso de formación en "Herramientas para la participación y gestión de proyectos comunitarios dirigido a adultos mayores LGBT  
    de la localidad de Teusaquillo", el cual tuvo una intensidad de 16 horas, 11 participantes.
•  Proceso de formación "Liderando jugadas de participación ciudadana" dirigido a líderes de las siete barras reconocidas a nivel 
    Distrital, el cual tuvo una intensidad horaria de 40 horas, contó con la participación de 45 líderes de las 7 barras futboleras del Distrito 
    Capital.
•  Proceso de formación "Herramientas para la participación y el ejercicio de derechos para personas con discapacidad de la localidad 
    de Usme", el cual tuvo una intensidad horaria de 30 horas y contó con la asistencia de 30 personas. 
•  Proceso de formación sobre Movilidad y Género "La bici como herramienta de empoderamiento político", 55 participantes.  
•  Curso virtual “Encuentros ciudadanos y planeación del desarrollo local” dirigido a integrantes del Consejo de Planeación Local y 
    Comisionados de la Localidad de Kennedy, 79 participantes. 
•  Proceso de formación en Participación y Acción comunal  a través de la apropiación de TICS, 7 participantes certificados. 
•  Proceso de formación "Bogotá y Participación a través de la apropiación de TICS", 5 participantes certificados. 
•  Proceso de formación en "Participación y Acción comunal a través de la apropiación de TICS usando la WEB 2.0", 8 participantes 
   certificados. 
•  Proceso de formación en "Participación ciudadana a través de TICS – Medio Ambiente con apropiación de TICS"- presentaciones 
   online, 5 participantes certificados.  
•  Proceso de formación en Participación ciudadana a través de TICS – Políticas públicas con apropiación de TICS – internet, 5 
   participantes certificados.
•  Proceso de formación presencial con apoyo de mediación virtual “Desarrollo de Capacidades en Informática con énfasis en 
   Participación Ciudadana” dirigido a usuarios y usuarias del área de discapacidad del Centro de Desarrollo Comunitario de la 
   Subdirección Local de Integración Social de la localidad de Tunjuelito, el cual tuvo 18 horas de intensidad y contó con 14 
   participantes certificados.  
•  Proceso de formación "Apropiación de las Tecnologías de la Información y las Comunicaciones TIC con énfasis en 
   Participación Ciudadana” llevado a cabo en el Punto Vive Digital de Villa del Rosario en la Localidad de Puente Aranda, el 
   cual en su totalidad tuvo una intensidad de 80 horas y contó con 12 participantes certificados.
•   Proceso de formación en "Herramientas para la participación y gestión de proyectos comunitarios dirigido a adultos mayores LGBT  
    de la localidad de Teusaquillo", el cual tuvo una intensidad de 16 horas, 11 participantes.
•  Proceso de formación "Liderando jugadas de participación ciudadana" dirigido a líderes de las siete barras reconocidas a nivel 
    Distrital, el cual tuvo una intensidad horaria de 40 horas, contó con la participación de 45 líderes de las 7 barras futboleras del Distrito 
    Capital.
•  Proceso de formación "Herramientas para la participación y el ejercicio de derechos para personas con discapacidad de la localidad 
    de Usme", el cual tuvo una intensidad horaria de 30 horas y contó con la asistencia de 30 personas. 
•  Proceso de formación sobre Movilidad y Género "La bici como herramienta de empoderamiento político", 55 participantes.  
•  Curso virtual “Encuentros ciudadanos y planeación del desarrollo local” dirigido a integrantes del Consejo de Planeación Local y 
    Comisionados de la Localidad de Kennedy, 79 participantes. 
•  Proceso de formación en Participación y Acción comunal  a través de la apropiación de TICS, 7 participantes certificados. 
•  Proceso de formación "Bogotá y Participación a través de la apropiación de TICS", 5 participantes certificados. 
•  Proceso de formación en "Participación y Acción comunal a través de la apropiación de TICS usando la WEB 2.0", 8 participantes 
   certificados. 
•  Proceso de formación en "Participación ciudadana a través de TICS – Medio Ambiente con apropiación de TICS"- presentaciones 
   online, 5 participantes certificados.  
•  Proceso de formación en Participación ciudadana a través de TICS – Políticas públicas con apropiación de TICS – internet, 5 
   participantes certificados.
•  Proceso de formación presencial con apoyo de mediación virtual “Desarrollo de Capacidades en Informática con énfasis en 
   Participación Ciudadana” dirigido a usuarios y usuarias del área de discapacidad del Centro de Desarrollo Comunitario de la 
   Subdirección Local de Integración Social de la localidad de Tunjuelito, el cual tuvo 18 horas de intensidad y contó con 14 
   participantes certificados.  
•  Proceso de formación "Apropiación de las Tecnologías de la Información y las Comunicaciones TIC con énfasis en 
   Participación Ciudadana” llevado a cabo en el Punto Vive Digital de Villa del Rosario en la Localidad de Puente Aranda, el 
   cual en su totalidad tuvo una intensidad de 80 horas y contó con 12 participantes certificados
• Proceso de formación "Hagamos el pase, participemos del gol" dirigido a jóvenes barristas de la localidad de Chapinero, el cual tuvo una 
  intensidad horaria de 20 horas, con la asistencia de 31 personas, de las cuales se certificaron 11 al cierre del proceso. 
• Proceso de formación en Formulación y gestión de proyectos comunitarios en la localidad de Suba,  el cual tuvo una intensidad horaria 
  de 12 horas, con la asistencia de 22 personas, de las cuales se certificaron 20 personas al final del proceso. 
• Proceso de formación "Escuela itinerante liderando jugadas de participación ciudadana localidad de Antonio Nariño" el cual tuvo una 
  intensidad de 20 horas y se certificaron 11 jóvenes participantes. 
• Proceso de formación "Escuela itinerante liderando jugadas de participación ciudadana localidad de Fontibón" el cual tuvo una 
  intensidad de 15 horas y se certificaron 20 jóvenes participantes. 
• Proceso de formación "Generando oportunidades diversas para la participación y acción comunitaria en San Cristóbal", el cual tuvo una 
  intensidad de 20 horas, contó con la participación de 15 líderes sociales de la comunidad LGBT y de población con discapacidad de la 
  localidad de San Cristóbal, al cierre del proceso se certificaron 12 participantes. 
• Proceso de formación "Gestionemos juntas el desarrollo social de USME", el cual tuvo una intensidad de 24 horas y se desarrolló a 
  través de 8 sesiones, contó con la participación de 30 personas, al proceso de formación asistieron líderes de organizaciones de 
  mujeres de la localidad de USME.
• Proceso de formación tipo cátedra denominado "Protección y exigibilidad de derechos para sectores LGBTI” realizado por la 
  Universidad Pedagógica Nacional desde el 29 de octubre al 12 de diciembre de 2016 con una intensidad horaria de  70 horas 
  académicas modalidad presencial, a éste proceso asistieron 73 personas.
• Proceso de formación tipo cátedra denominado "Mujeres: Liderazgo, gestión social y participación” realizado por la Universidad 
  Pedagógica Nacional desde el 25 de octubre al 04 de diciembre de 2016 con una intensidad horaria de  70 horas académicas modalidad 
  presencial, a éste proceso se inscribieron 216 personas.
• Proceso de formación tipo curso de extensión denominado “Participación desde los saberes étnicos ancestrales” Aula viva para la paz, 
  realizado por el Instituto de Estudios Políticos y Relaciones Internacionales –IERPRI- sede Bogotá de la Universidad Nacional de Colombia 
  desde el 11 de noviembre al 17 de diciembre de 2016 con una intensidad de 50 horas (teórico-prácticas), a este proceso asistieron 268 
  personas.
• Proceso de formación tipo diplomado denominado "Participación y Construcción de paz" dirigido a líderes y lideresas del Distrito Capital, 
  a fin de promover la participación, reflexión y el debate, como estrategia para fortalecer la construcción de paz en los territorios del 
  Distrito Capital. Al proceso de formación asistieron 229 personas.
• Curso "Conviviendo en Propiedad Horizontal: espacios, derechos y cultura" dirigido a personas que tuvieran relación directa o indirecta 
  con el régimen de Propiedad Horizontal tales como administradores, consejeros, residentes, tenedores y propietarios de unidades 
  privadas. Este proceso de formación se llevó a cabo desde el 17 de noviembre hasta el día 17 de diciembre de 2016, y participaron 176 
  personas.
• Proceso de formación en Participación ciudadana a través de TIC – Estadísticas locales con la apropiación de TIC – Excel, 4 
  participantes certificados. 
• Proceso de formación en "Participación ciudadana a través de TIC – Derechos Humanos y Mecanismos de protección- Word, 4 persona 
  certificadas. 
• Proceso de formación en "Participación ciudadana a través de TICS – Bogotá, paz y participación", a este proceso se inscribieron 15 
  participantes. Localidad Rafael Uribe. 
</t>
    </r>
  </si>
  <si>
    <t>3. Realizar 5 Eventos de intercambio  de experiencias de participación con líderes de organizaciones sociales.</t>
  </si>
  <si>
    <r>
      <rPr>
        <b/>
        <sz val="10"/>
        <color theme="1"/>
        <rFont val="Calibri Light"/>
        <family val="1"/>
        <scheme val="major"/>
      </rPr>
      <t xml:space="preserve">Avance meta 2016: </t>
    </r>
    <r>
      <rPr>
        <sz val="10"/>
        <color theme="1"/>
        <rFont val="Calibri Light"/>
        <family val="2"/>
        <scheme val="major"/>
      </rPr>
      <t xml:space="preserve">En el marco del convenio 496 de 2016 suscrito entre el Instituto Distrital de la Participación y Acción Comunal- IDPAC y la Organización de Estados Iberoamericanos -OEI, se realizó el 20 de diciembre un evento académico e institucional que tuvo como objetivo la generación de un diálogo en torno al enfoque de redes de trabajo, en el cual se presentaron algunos de los aprendizajes producto del intercambio de experiencias de los participantes de Bogotá Líder (Fundación Red Bogotana de Hombres Gay) y los avances de la implementación de los proyectos e iniciativas seleccionadas en el marco del proyecto Bogotá Líder en la categoría de incentivos (Fundación el Arka y Treck Art). En el evento se contó con un ponente líder juvenil perteneciente a Global Shapers Community, comunidad de impulsores mundiales que trabaja para encontrar múltiples y diversas maneras de generar un impacto positivo en la comunidad y cambiar el estado de situaciones mundiales a través de iniciativas público-privadas, con el objetivo de presentar recomendaciones y aprendizajes para fortalecer el trabajo social y comunitario de las organizaciones participantes. </t>
    </r>
  </si>
  <si>
    <t>4. Vincular 80 líderes de organizaciones sociales en espacios de intercambio de conocimiento a nivel nacional o internacional.</t>
  </si>
  <si>
    <r>
      <rPr>
        <b/>
        <sz val="10"/>
        <color theme="1"/>
        <rFont val="Calibri Light"/>
        <family val="1"/>
        <scheme val="major"/>
      </rPr>
      <t>Avance meta 2016:</t>
    </r>
    <r>
      <rPr>
        <sz val="10"/>
        <color theme="1"/>
        <rFont val="Calibri Light"/>
        <family val="2"/>
        <scheme val="major"/>
      </rPr>
      <t xml:space="preserve"> En el mes de agosto se revisó y ajustó la propuesta metodológica, los contenidos temáticos y el cronograma del proyecto de Bogotá Líder con el objetivo de fortalecer el proceso de formación a desarrollar en el marco del convenio con la Organización de los Estados Iberoamericanos. 
En el marco del convenio 496 de 2016 suscrito entre el Instituto Distrital de la Participación y Acción Comunal- IDPAC y la Organización de Estados Iberoamericanos -OEI, se realizó el mes de septiembre el proceso de formación con  las organizaciones participantes en el proyecto Bogotá Líder, que tuvo una intensidad de 40 horas de formación y en el cual se abordaron temáticas como: Democracia y Participación, Derechos Humanos, Construcción de Paz, Liderazgo y Asociatividad, Convivencia y Solución de Conflictos, Gestión de Proyectos Comunitarios, Trabajo en Red.  Como resultado de este proceso de formación se certificó el cumplimiento del 80 % de asistencia a 58 organizaciones juveniles. De estas 58 organizaciones juveniles, se seleccionaron 25 organizaciones, de los cuales 19 líderes se vincularon del 25 de noviembre al 03 de diciembre  a intercambio de experiencias internacionales. 
Este intercambio de experiencias estuvo orientada hacia la generaración de insumos para las organizaciones, conocimiento de buenas prácticas y modelos para replicar al interior de sus organizaciones y en el trabajo con sus comunidades. En este sentido se elaboraron agendas de intercambio teniendo en cuenta el perfil de las organizaciones y la naturaleza de las iniciativas y/o proyectos y buscando la correspondencia con la organización a visitar.</t>
    </r>
  </si>
  <si>
    <t xml:space="preserve">Realizar 350 Acciones de participación ciudadana desarrolladas por organizaciones comunales, sociales y comunitarias </t>
  </si>
  <si>
    <t>Fortalecimiento a las organizaciones para la participación incidente en la ciudad</t>
  </si>
  <si>
    <t>1. Fortalecer 150 organizaciones juveniles en espacios y procesos de participación</t>
  </si>
  <si>
    <r>
      <rPr>
        <b/>
        <sz val="10"/>
        <color theme="1"/>
        <rFont val="Calibri Light"/>
        <family val="1"/>
        <scheme val="major"/>
      </rPr>
      <t xml:space="preserve">Avance meta 2016: </t>
    </r>
    <r>
      <rPr>
        <sz val="10"/>
        <color theme="1"/>
        <rFont val="Calibri Light"/>
        <family val="2"/>
        <scheme val="major"/>
      </rPr>
      <t>-Fortalecimiento de 7 organizaciones de barras futboleras en el Distrito Capital a través del acompañamiento en la formulación de proyectos deportivos, productivos, culturales, artísticos entre otros con el fin de buscar que los  y las jóvenes barristas tengan un uso adecuado del tiempo libre y la reducción de los conflictos en el Estadio, entorno y en las localidades.
-Proceso plataformas de juventud en 19 localidades: Acompañamiento a 5 localidades para la conformación de las Plataformas locales de Juventud, en las que se explica el procedimiento para su conformación y registro. En particular en las reuniones se acompañó la formulación de los planes de acción. 1 plataforma por localidad).
-Mesa Multipartidista, mesa conformada por jóvenes de distintos Partidos Políticos, como logro se tiene la creación de la Comisión Accidental de Juventud en el Concejo de Bogotá. 
-Proceso Hip Hop: Acompañamiento y apoyo en las iniciativas locales a promover una cultura de Paz desde el movimiento Hip Hop.
- Durante el trimestre mencionado se trabajo con las organizaciones de Bogotá líder en la entrega de incentivos a continuación se mencionan las 30 organizaciones que fueron otorgadas con este premio: 
1. ASOCIACIÓN EL ARKA
2. ATS -ACCIÓN TÉCNICA SOCIAL 
3. CHAPINERO ECOCULTURAL
4. CIMARRÓN PRODUCCIONES
5. COLECTIVO RADIAL Y CULTURAL LOCALIZATE 
6. CONSEJO DE JOVENES MUISCA DE BOSA - ABOS SIE
7. CORPORACIÓN 18 BEATS RADIO VISUAL
8. CORPORACIÓN FOLKLÓRICA KANDOMBOE Y COLOR - CORFOLKANYC
9. CORPORACIÓN HOMO LUDEN´S
10. CORPORACIÓN LIDERAZGO INTERCULTURAL
11. CORPORACIÓN PARA EL DESARROLLO AFROCOLOMBIANO COPRODEPA
12. CORPORACIÓN PARA EL DE-SARROLLO DE LA COMUNIDAD KESKIWE -NUESTRA TIERRA
13. CORPORACIÓN PARA EL FORTALECIMIENTO SOCIAL INTEGRAL KIRÚ 
14. CORPORACIÓN PARA LA INVESTIGACIÓN Y EL TRABAJO COMUNITARIO AITUE
15. CORPORACIÓN PUNTOS CARDINALES
16. ESCUELA DE EDUCACIÓN POPULAR PARA EL ARTE Y EL AMBIENTE - CEPAA
17. FUNDACIÓN ARTISTICA Y CULTURAL TRI START
18. FUNDACIÓN ASPIRANTES ORG
19. FUNDACIÓN BOGOTART
20. FUNDACIÓN CHIPACUY
21. FUNDACIÓN CIUDAD TALENTO 
22. FUNDACIÓN KAMWARA
23. FUNDACIÓN LA OTRA JUVENTUD
24. FUNDACIÓN LINE TO HEAVEN
25. FUNDACIÓN MANDUCO
26. FUNDACIÓN POÉTICA EN MOVIMIENTO 
27. FUNDACIÓN RENACER ONG
28. FUNDACIÓN TREC ART
29. FÚTBOL SIN FRONTERAS
30. IMZA</t>
    </r>
  </si>
  <si>
    <t xml:space="preserve">Pilar Igualdad de calidad de vida </t>
  </si>
  <si>
    <t>Cobertura con equidad</t>
  </si>
  <si>
    <t xml:space="preserve">Bienestar estudiantil para todos </t>
  </si>
  <si>
    <t>Oportunidades de aprendizaje desde el enfoque diferencial</t>
  </si>
  <si>
    <t>1 Implementar el 100% del modelo de atención educativa integral, para avanzar hacia una educación de calidad, que garantice las condiciones en términos de los apoyos requeridos, contenidos educativos, recursos y estrategias para conseguir la participación efectiva de todos los estudiantes, independientemente de sus condiciones o características.
 2 Actualizar los 3 modelos de las propuestas educativas flexibles para responder a las necesidades de la población que por distintos factores no puede acceder a la educación, y requiere de otras alternativas para alcanzar la educación media.</t>
  </si>
  <si>
    <t>Mejoramiento de la calidad educativa a través de la jornada única y el uso del tiempo escolar</t>
  </si>
  <si>
    <t>Desarrollo integral de la educación media en las instituciones educativas del Distrito</t>
  </si>
  <si>
    <t>Educación superior para una ciudad de conocimiento</t>
  </si>
  <si>
    <t>1 Apoyar a 35,000 egresados mediante alianzas con diversos actores para la generación de mayores posibilidades de ingreso al sistema de educación superior en los niveles
técnico profesional, tecnólogo y profesional universitario en las modalidades virtual y presencial.
 2 Apoyar los 7 proyectos formulados para la adopción de mejores prácticas que conduzcan a disminución de los niveles de deserción; al desarrollo de rutas de acreditación de calidad para programas de pregrado y mejoramiento de los de formación para el trabajo y el desarrollo humano, que además incluyan componente de pertinencia, programas ajustados a demandas productivas y económicas de las localidades; proyectos con orientación de descentralización y con componente de investigación e innovación</t>
  </si>
  <si>
    <t xml:space="preserve">Pilar Construcción de comunidad y cultura ciudadana </t>
  </si>
  <si>
    <t xml:space="preserve">Eje transversal Gobierno legítimo, fortalecimiento local y eficiencia </t>
  </si>
  <si>
    <t>Gobierno y ciudadanía digital</t>
  </si>
  <si>
    <t xml:space="preserve">Fortalecimiento del ciclo de las políticas públicas en el Distrito Capital
</t>
  </si>
  <si>
    <t>Distrito Joven</t>
  </si>
  <si>
    <t xml:space="preserve">Formular e implementar  1 Política Pública  de Juventud 2017-2027  
</t>
  </si>
  <si>
    <t>Diseñar e implementar una (1) Ruta de Prevención para Jóvenes – RPJ</t>
  </si>
  <si>
    <t>Integrar 30 organizaciones públicas y privadas a la Ruta de Oportunidades para jóvenes</t>
  </si>
  <si>
    <t>Mujeres protagonistas, activas y empoderadas en el cierre de brechas de género</t>
  </si>
  <si>
    <t>Mujeres protagonistas, activas y empoderadas</t>
  </si>
  <si>
    <t xml:space="preserve">1 Formular y acompañar técnicamente 1 Plan de igualdad de oportunidades para su implementación   
 2 Asesorar 13 Planes sectoriales De Transversalización para la igualdad de género   
3 Ejecutar 5 Proyectos Con acciones afirmativas en el ejercicio de los derechos en el marco del 
 PIOEG y DESC de las mujeres en su diversidad  
 4 Diseñar e implementar 1 Política Intersectorial de Abordaje de la Prostitución   
5 Sensibilizar a 5,400 Personas En ejercicio de prostitución en derechos humanos, desarrollo personal y  salud  
 6 Operar 2 Casas de Todas para la atención integral a mujeres en ejercicio de prostitución  
 7 Implementar 1 Estrategia pedagógica de masculinidades   
8 Asesorar 10 Instancias y espacios de participación distrital que realizan acciones de seguimiento, evaluación y monitoreo a las políticas públicas  
 9 Fortalecer 500 mujeres que participan en instancias distritales.
</t>
  </si>
  <si>
    <t>Fortalecimiento del Sistema de Protección Integral a Mujeres Víctimas de Violencia - SOFIA</t>
  </si>
  <si>
    <t>Bogotá territorio seguro y sin violencias contra las mujeres</t>
  </si>
  <si>
    <t>Territorialización de derechos a través de las Casas de Igualdad de Oportunidades para las Mujeres</t>
  </si>
  <si>
    <t>Gestión del conocimiento con enfoque de género en el Distrito Capital</t>
  </si>
  <si>
    <t xml:space="preserve">1 Elaborar y divulgar 1 caracterización cualitativa y cuantitativa de las personas en ejercicio de prostitución, explotación sexual y trata de personas con fines de explotación sexual   
2 Formar 20,000 mujeres (niñas, adolescentes y adultas) en temas de promoción, reconocimiento y apropiación de sus derechos a través del uso de herramientas TIC y metodologías participativas  
 3 Formar 3,000 mujeres a través de la Escuela de Formación Política   
4 Actualizar y promover 1 batería de Indicadores de goce efectivo de los derechos por parte de actores corresponsables con la garantía de los derechos de las mujeres   
5 Desarrollar 4 líneas editoriales para la divulgación de conocimientos en materia de derechos de las mujeres  
6 Implementar 1 estrategia de comunicación libre de sexismo y nuevas masculinidades
</t>
  </si>
  <si>
    <t>Pilar Democracia urbana</t>
  </si>
  <si>
    <t>Mejor movilidad para todos</t>
  </si>
  <si>
    <t>Servicios para la movilidad eficientes e incluyentes</t>
  </si>
  <si>
    <t>Implementación del Plan Maestro de Movilidad</t>
  </si>
  <si>
    <t>Pilar Construcción de comunidad y cultura</t>
  </si>
  <si>
    <t>Cambio cultural y construcción del tejido social para la vida</t>
  </si>
  <si>
    <t>Saberes sociales para la cultura ciudadana y la transformación cultural</t>
  </si>
  <si>
    <t xml:space="preserve">Formular e implementar 1 Política Pública de Cultura Ciudadana  
Implementar 1 Red de Cultura Ciudadana y Democrática  
Orientar y acompañar 16 proyectos de transformación cultural del distrito, en su formulación e implementación.  </t>
  </si>
  <si>
    <t>Fortalecimiento de los procesos y de agentes de formación del sector</t>
  </si>
  <si>
    <t>Implementar 1 Sistema Distrital de Formación Artística y Cultural (SIDFAC)  
Atender 2,800 agentes del sector en procesos de formación y cualificación  
Apoyar 45 agentes del sector en procesos profesionalización</t>
  </si>
  <si>
    <t>Fomento y gestión para el desarrollo cultural</t>
  </si>
  <si>
    <t>Lectura, escritura y redes de conocimiento</t>
  </si>
  <si>
    <t>Pilar Construcción de comunidad y cultura ciudadana transversal</t>
  </si>
  <si>
    <t>Poblaciones diversas e interculturales</t>
  </si>
  <si>
    <t>impacto</t>
  </si>
  <si>
    <t>Gobernanza e influencia local, regional e internacional</t>
  </si>
  <si>
    <t>Participación para la democracia cultural, recreativa y deportiva</t>
  </si>
  <si>
    <t>Comunidades culturales para la paz</t>
  </si>
  <si>
    <t>Rendimiento deportivo al 100 x 100</t>
  </si>
  <si>
    <t xml:space="preserve">Beneficiar 1.400 deportistas de alto rendimiento.
</t>
  </si>
  <si>
    <t>Tiempo escolar complementario</t>
  </si>
  <si>
    <t>Recreación activa 365</t>
  </si>
  <si>
    <t xml:space="preserve">
2. Realizar 12.978 actividades recreativas dirigidas a grupos etarios.
</t>
  </si>
  <si>
    <t>Deporte mejor para todos</t>
  </si>
  <si>
    <t xml:space="preserve">
Beneficiar 190.059 personas en actividades deportivas y de actividad física
Realizar torneos deportivos Interbarrios, en cuatro (4) deportes.
</t>
  </si>
  <si>
    <t>Formación artística en la escuela y la ciudad</t>
  </si>
  <si>
    <t>No aplica - el primer corte de reporte es al 31 de marzo de 2017</t>
  </si>
  <si>
    <t>Este proyecto está dirigido a la atención de niños, adolescentes y jóvenes; del total de atenciones se estima que el 37,19% corresponde a jóvenes.</t>
  </si>
  <si>
    <t>Integración entre el arte, la cultura científica, la tecnología y la ciudad</t>
  </si>
  <si>
    <t>1. Alcanzar 1.600.000 en asistencia a las actividades programadas en torno a la interacción entre arte, la cultura científica y la tecnología en la ciudad.
2. Realizar 13.000 actividades en torno a la interacción entre arte, cultura científica y tecnología.
3. Desarrollar 50 laboratorios Interactivos de arte, cultura científica y tecnología.</t>
  </si>
  <si>
    <t>Este proyecto está dirigido a la ciudadanía en general, no obstante, algunas de sus actividades y franjas están destinadas a la atención de los jóvenes.</t>
  </si>
  <si>
    <t>Arte para la transformación social: Prácticas artísticas incluyentes, descentralizadas y al servicio de la comunidad</t>
  </si>
  <si>
    <t>1. Realizar 20.000 Actividades Artísticas incluyentes y descentralizadas para la transformación social en las 20 localidades.
2. Alcanzar 2.900.000 de asistencias A las actividades artísticas programadas en las 20 localidades destinadas a la transformación social de los territorios.
3. Desarrollar 160 acciones de reconocimiento De las prácticas artísticas de grupos poblacionales, pueblos y sectores sociales.
4. Realizar 9.000 actividades orientadas a poner a disposición de la ciudad 450.000 ejemplares de nuevos libros en formato digital e impreso.
5. Apoyar 10 Proyectos De carácter comunitario que tengan como propósito incidir en la transformación social.
6. Generar 7 espacios para la práctica artística aficionada en los territorios
7. Desarrollar 30 proyectos interinstitucionales para la transformación social a través de las artes.
8. Desarrollar 160 procesos en participación y concertación con sectores artísticos.</t>
  </si>
  <si>
    <t>Fomento para las artes y la cultura</t>
  </si>
  <si>
    <t>Apoyar 570 iniciativas culturales a través de estímulos y otras estrategias de fomento</t>
  </si>
  <si>
    <t>Se ejecutará en el segundo semestre de 2017</t>
  </si>
  <si>
    <t>Programa de estímulos para la OFB</t>
  </si>
  <si>
    <t>La filarmónica en la escuela y la ciudad</t>
  </si>
  <si>
    <t>1 Atender 70,400 niños, niñas y adolescenestes en el marco del programa jornada única y tiempo escolar. 
 2 Beneficiar 1,508 agentes formadores mediante la implementación de un programa de formación musical.
 3 Elaborar 4 documentos de memoria de los modelos de formación del proyecto
 4 Crear 7 centros de formación musical en las localidades. 
 5 Atender 8,400 niños, niñas y adolescentes en los centros locales de formación musical</t>
  </si>
  <si>
    <t>La filarmónica para todos</t>
  </si>
  <si>
    <t>Televisión pública para la cultura ciudadana, la educación y la información</t>
  </si>
  <si>
    <t>Para la política pública de juventud, se producirán las siguientes temáticas: Prevención de maternidad y paternidad temprana 24 capítulos. Historias en bici 20 capítulos y Seriado juvenil 48 capítulos.
Dentro de los 848 capítulos producidos en la vigencia 2016, se produjeron 48 para la temática "Prevención de la maternidad y la paternidad temprana, sexualidad plena y responsable" y 48 capítulos para la temática "Olímpicos".</t>
  </si>
  <si>
    <t xml:space="preserve">Eje transversal Desarrollo económico basado en el conocimiento </t>
  </si>
  <si>
    <t>Generar alternativas de ingreso y empleo de mejor calidad</t>
  </si>
  <si>
    <t xml:space="preserve">Potenciar el trabajo decente en la ciudad </t>
  </si>
  <si>
    <t xml:space="preserve">1 Vincular 4,250 personas laboralmente a través de los diferentes procesos de intermediación.  
2 Realizar 1 diagnóstico de desconcentración local de la política de empleo de la SDDE   
3 Formar 6,500 personas en competencias blandas y transversales por medio de la Agencia Pública 
 de Gestión y Colocación del Distrito  
4 Formar al menos 2,000 personas en competencias laborales   
5 Diseñar 1 Portafolio de programas de formación en competencias transversales ofrecidos por la 
 SDDE y actualizarlo anualmente  
6 Remitir al menos 6,000 personas a empleadores desde la Agencia  
7 Remitir 4,000 personas formadas y certificadas por la Agencia a empleadores   
8 Diseñar y poner en funcionamiento 1 instrumento de registro y consulta de beneficiarios de los distintos procesos de  formación para el trabajo ofrecidos por el Distrito
</t>
  </si>
  <si>
    <t xml:space="preserve">Eje transversal Sostenibilidad ambiental basada en la eficiencia energética </t>
  </si>
  <si>
    <t>Desarrollo rural sostenible</t>
  </si>
  <si>
    <t>Generación de alternativas productivas de desarrollo sostenible para la ruralidad bogotana</t>
  </si>
  <si>
    <t>Implementar 80 unidades productivas en procesos de reconversión productiva 
Fortalecer 60 unidades productivas vinculadas a la adopción de procesos de reconversión productiva</t>
  </si>
  <si>
    <t>Para la meta 1, el presupuesto programado es de 1,430 millones de pesos para el año 2017. Para la meta 2, el presupuesto programado es de 220 millones de pesos para el 2017.</t>
  </si>
  <si>
    <t>Bogotá destino turístico competitivo y sostenible</t>
  </si>
  <si>
    <t>Generación de alternativas comerciales transitorias</t>
  </si>
  <si>
    <t xml:space="preserve">Meta 1. Brindar 2.000 alternativas comerciales transitorias en puntos comerciales y la Red de Prestación de Servicios al Usuario del Espacio Público REDEP (Quioscos y Puntos de Encuentro),  Zonas de Aprovechamiento Económico Reguladas Temporales  -ZAERT.
Meta 2. Brindar 1.000 Alternativas comerciales Transitorias En Ferias Comerciales.
</t>
  </si>
  <si>
    <t>Para la Meta 1 el presupuesto programado es de:  $7.679.035
Para la Meta 2 el presupuesto programado es de: $90.288.013</t>
  </si>
  <si>
    <t xml:space="preserve">Formación e inserción laboral </t>
  </si>
  <si>
    <t>Para la Meta 1 el presupuesto programado es de:  $73.500.000
Para la Meta 2 el presupuesto programado es de: $190.500.000</t>
  </si>
  <si>
    <t>Oportunidades de generación de ingresos para vendedores informales</t>
  </si>
  <si>
    <t xml:space="preserve">1. Acompañar 880 vendedores informales en procesos de emprendimiento y/o fortalecimiento empresarial integralmente.
</t>
  </si>
  <si>
    <t xml:space="preserve">Para la Meta 1 el presupuesto programado es de:  $444.018.667
</t>
  </si>
  <si>
    <t>CLAUDIA ANDREA DÍAZ ACOSTA</t>
  </si>
  <si>
    <t>cdiaz@movilidadbogota.gov.co</t>
  </si>
  <si>
    <t>145 - Peatones y bicicletas</t>
  </si>
  <si>
    <t xml:space="preserve">Fortalecer la cultura turística de la ciudad a través de diferentes acciones de formación en  universidades y comunidad residente en la ciudad con el objetivo de generar conciencia en Cultura Turística. </t>
  </si>
  <si>
    <t>Gerardo Vargas Perdomo -Subdirección de Gestión del destino</t>
  </si>
  <si>
    <t>gerardo.vargas@idt.gov.co</t>
  </si>
  <si>
    <t xml:space="preserve">Número de jóvenes vinculados a procesos de formación y /o capacitación en Cultura Turística </t>
  </si>
  <si>
    <t xml:space="preserve">Sumatoria de jóvenes vinculados a procesos de formación y /o capacitación en Cultura Turística  en el periodo evaluado </t>
  </si>
  <si>
    <t>616
 jóvenes</t>
  </si>
  <si>
    <t>Generar apropiación de ciudad desde la niñez y adolescencia, incluyendo el turismo de una forma transversal en la malla curricular de los colegios involucrados, a través del programa "Colegios Amigos del Turismo "</t>
  </si>
  <si>
    <t xml:space="preserve">Niños, niñas y adolescentes beneficiados con el programa nacional de colegios amigos del turismo </t>
  </si>
  <si>
    <t xml:space="preserve">Sumatoria de niños, niñas y adolescentes beneficiados con el programa nacional de colegios amigos del turismo en el periodo evaluado </t>
  </si>
  <si>
    <t>300
niños, niñas y adolescentes</t>
  </si>
  <si>
    <t>5. Desarrollo económico basado en el conocimiento</t>
  </si>
  <si>
    <t>37.  Consolidar el turismo como factor de desarrollo, confianza y felicidad para Bogotá Región</t>
  </si>
  <si>
    <t>175. Fortalecimiento de los productos turísticos y de la cadena de valor del turismo de Bogotá</t>
  </si>
  <si>
    <t>1036-175</t>
  </si>
  <si>
    <t>Capacitar 2244 prestadores de servicios turísticos y conexos, en cultura turística</t>
  </si>
  <si>
    <t>En la meta 2017, se proyecta una población estimada  de jóvenes que serán capacitados en cultura turística y apropiación de ciudad, debido a que las capacitaciones se brindan de acuerdo a la demanda.</t>
  </si>
  <si>
    <t>4377060 Ext 1031</t>
  </si>
  <si>
    <t>Promover la participación de niños, niñas y jóvenes en el centro de interés para posibilitar experiencias que permita construir su posición ética y critica frente a la realidad ambiental y social.</t>
  </si>
  <si>
    <t xml:space="preserve">Promover la participación de Niños, niñas y adolescentes en procesos de educación ambiental a través de la implementación del centro de interés </t>
  </si>
  <si>
    <t>Incluir personas en estrategias de gestión social articulada</t>
  </si>
  <si>
    <t xml:space="preserve">Incluir personas en una estrategia de gestión social articulada </t>
  </si>
  <si>
    <t>Educación y participación en una Bogotá para todo</t>
  </si>
  <si>
    <t xml:space="preserve">Involucrar 56.400 personas en los procesos de educación ambiental y participación ciudadana </t>
  </si>
  <si>
    <t xml:space="preserve">Promover la participación de 4.000 Niños, niñas y adolescentes en procesos de educación ambiental a través de la implementación del centro de interés </t>
  </si>
  <si>
    <t xml:space="preserve">Incluir 76.500 personas en una estrategia de gestión social articulada </t>
  </si>
  <si>
    <t>3779595 ext 1213</t>
  </si>
  <si>
    <t>n/a</t>
  </si>
  <si>
    <t>3779595 ext 1211</t>
  </si>
  <si>
    <t>Alejandro.pelaez@scj.gov.co                                       ilvia.cardenas@scj.gov.co</t>
  </si>
  <si>
    <t>Seguridad y convivencia para todos</t>
  </si>
  <si>
    <t xml:space="preserve">PREVENCIÓN Y CONTROL DEL DELITO EN EL DISTRITO CAPITAL
</t>
  </si>
  <si>
    <t>$3.143.750.000 (Vigencia 2017 total presupuesto estrategia de Prevención)</t>
  </si>
  <si>
    <t>1. Número de Sistemas Distritales de Formación Artística y Cultural (SIDFAC), implementados
2. Número de formadores atendidos en las áreas de patrimonio, artes, recreación y deporte.
3. Número de agentes del sector profesionalizados</t>
  </si>
  <si>
    <t>1.   0,03/0,30
2.   0,00/800
3.   0,00/45</t>
  </si>
  <si>
    <t>1. Implementar el 30% del Sistema Distrital de Formación Artística y Cultural.
2. Formar y cualificar 800 agentes del sector.
 3. Apoyar 45  agentes del sector en procesos profesionalización</t>
  </si>
  <si>
    <t>1.          0 /60 
2.           0,50% / 30%
3.           1 / 20 
4.            0,14 / 0,4
5.           0,1 / 1 
6.     0,14 / 0,4</t>
  </si>
  <si>
    <t>1. Número de nuevos libros disponibles en la red capital de bibliotecas públicas - Bibliored y otros espacios públicos de lectura.
2. Número de asistencias a actividades de fomento y formación para la lectura y la escritura.
3. Número de Paraderos Para libros Para Parques - PPP
4. Número de bibloestaciones en Transmilenio
5. Número de puestos de lectura en plazas de mercado en funcionamiento
6. Fortalecer 50 Centros de desarrollo infantil ACUNAR y/o hogares comunitarios y/o núcleos de familias en acción, con programas de lectura
7. Número de bibliotecas comunitarias apoyadas
8. Número de bibliotecas digitales de Bogotá consolidadas</t>
  </si>
  <si>
    <t>1.   1.792/23.000
2.   10.591/157.500
3.   61/71
4.   6/8
5.   4/4
6.   0/40
7.    0/15
8.    0/0,4</t>
  </si>
  <si>
    <t xml:space="preserve">1. Dotar con 23.000 nuevos libros las bibliotecas públicas – Biblored y otros  espacios públicos de lectura.
2. Alcanzar 157.500 personas formadas en programas de lectura, escritura y uso de las bibliotecas públicas
3. Promover 1 espacio de valoración social del libro, la lectura y la escritura.
4. Realizar 1 investigación sobre la lectura y la escritura en Bogotá para generar conocimiento
5. Fortalecer y sostener la red de 19 bibliotecas públicas de Biblored
6. Aumentar a 71 los Paraderos Para libros Para Parques - PPP
7. Aumentar a 8 las bibloestaciones en Transmilenio
8. Poner en funcionamiento 4 puestos de lectura en plazas de mercado
9. Fortalecer 40 Centros de desarrollo infantil ACUNAR y/o hogares comunitarios y/o núcleos de familias en acción con programas de lectura.
10. Apoyar 15 bibliotecas comunitarias
11. Apoyar 8 proyectos de promoción de lectura y escritura
12. Consolidar 0,4 biblioteca digital de Bogotá
</t>
  </si>
  <si>
    <t xml:space="preserve">1.   Número de actividades culturales, recreativas y deportivas realizadas,  articuladas con grupos poblacionales y/o territorios
2.   Número de actividades culturales, recreativas y deportivas realizadas,  articuladas con grupos poblacionales y/o territorios
</t>
  </si>
  <si>
    <t>1.           0  /  27
2.          0 / 40%</t>
  </si>
  <si>
    <t>1.   Realizar 27 actividades dirigidas a grupos étnicos, sectores sociales y etarios. 
2.  Implementar el 40% de las acciones de articulación, coordinación y gestión para el cumplimiento de los lineamientos de políticas públicas poblacionales y enfoque diferencial poblacional.</t>
  </si>
  <si>
    <t>Acciones de participación ciudadana desarrolladas por organizaciones comunales, sociales y comunitarias</t>
  </si>
  <si>
    <t>0,49 / 1,30</t>
  </si>
  <si>
    <t>Implementar 1 sistema de participación en Deporte, Recreación, Actividad Física, Educación Física, parques y escenarios deportivos.
Fortalecer 1 Sistema Distrital de Arte, Cultura y Patrimonio.
Desarrollar 1 modelo de gestión cultural local</t>
  </si>
  <si>
    <t>1.  Número de intervenciones en VIP
2.   Número de actuaciones urbanísticas en el territorio acompañadas en el marco del programa de mejoramiento integral de barrios</t>
  </si>
  <si>
    <t>1 .        0  /   9
2.       0  /  4</t>
  </si>
  <si>
    <t>1.  Apoyar 9 intervenciones artístico, culturales y deportivas en  Viviendas de Interés Prioritario (VIP)
2.  Acompañar 10 actuaciones artístico, culturales y deportivas urbanísticas en el territorio, en el marco del programa de mejoramiento integral de barrios</t>
  </si>
  <si>
    <t>1.   10%
2.   0%
3.   0%</t>
  </si>
  <si>
    <t>1.              0
2.              1,67%
3.              5%
4.             35%
5.             10%
6.             35%</t>
  </si>
  <si>
    <t>1.   7,79%
2.   6,72%
3.   85,92%
4.   75%
5.   100%
6.   0%
7.    0%
8.    0%</t>
  </si>
  <si>
    <t>1.            0
2.           0%</t>
  </si>
  <si>
    <t>1.    0%
2.    0%</t>
  </si>
  <si>
    <t>1. $ 300.958.400
2. $ 589.836.533
3. $ 130.958.400</t>
  </si>
  <si>
    <t>1. $ 100.958.400
2. $ 127.367.867
3. $ 100.958.400</t>
  </si>
  <si>
    <t>1. $ 144.000.000
2. $ 100.000.000
3. $ 262.000.000</t>
  </si>
  <si>
    <t>1. $ 137.326.200
2. $ 0
3. $ 0</t>
  </si>
  <si>
    <t>1.      $770.000.000
2.      $148.000.000
3.     $1.339.000.000
4.       $20.285.000
5.      $100.000.000
6.      $173.715.000</t>
  </si>
  <si>
    <t>1.      $0
2.     $147.820.000
3.      $320.000.000
4.     $165.567.500
5.    $0
6.     $159.334.900</t>
  </si>
  <si>
    <t>Es de aclarar que el valor del presupuesto asignado para este proyecto no está planteado únicamente para juventud, ya que las convocatorias están abiertas a la ciudadana en genera, a la fecha se encuentra en el proceso de evaluación de las mismas y por ende no hay un dato cierto de cuantos jóvenes participaran.</t>
  </si>
  <si>
    <t xml:space="preserve">1. Dotar con 92.300 nuevos libros las bibliotecas públicas – Biblored y otros  espacios públicos de lectura. 
2. Alcanzar 172.500 personas formadas en programas de lectura, escritura y uso de las bibliotecas públicas 
3. Promover 6 espacios de valoración social del libro, la lectura y la escritura. 
4. Realizar 1 investigación sobre la lectura y la escritura en Bogotá para generar conocimiento 
5. Fortalecer y sostener la red de 19 bibliotecas públicas de Biblored 
6. Aumentar a 95 los Paraderos Para libros Para Parques - PPP 
7. Aumentar a 12 las bibloestaciones en Transmilenio 
8. Poner en funcionamiento 9 puestos de lectura en plazas de mercado 
9. Fortalecer 50 Centros de desarrollo infantil ACUNAR y/o hogares comunitarios y/o núcleos de familias en acción con programas de lectura. 
10. Apoyar 50 bibliotecas comunitarias 
11. Apoyar 30 proyectos de promoción de lectura y escritura 
12. Consolidar 1 biblioteca digital de Bogotá </t>
  </si>
  <si>
    <t>1.    $1.555.000.000
2.    $1.059.000.000
3.     $100.000.000
4.      $350.000.000
5.  $23.225.000.000
6.     $726.000.000
7.    $330.000.000
8.    $6.000.000
9.    $10.000.000
10.    $200.000.000
11.     $85.000.000
12.    $200.000.000</t>
  </si>
  <si>
    <t>1. $0
2. $0
3. $0
4. $0
5. $4.869.860.725
6. $700.000.000
7. $323.000.000
8. $0
9. $0
10. $0
11. $0
12. $0</t>
  </si>
  <si>
    <t xml:space="preserve">Un aspecto importante de las acciones del sector cultura en la ciudad consiste en la intervención en el espacio público con el fin de mejorar la convivencia y calidad de vida de los ciudadanos, y ofrecer oportunidades de acceso a la cultura, la recreación y el deporte. Es el caso de BibloRed, que en 15 años de funcionamiento en la ciudad ha desarrollado un equipamiento bibliotecario con construcciones, programas y servicios de calidad y gratuitos, para garantizar el acceso a la cultura escrita y al conocimiento y ofrecer espacios de encuentro y formación dignos, seguros y amables para las personas de todas las edades y condiciones. La ciudadanía así lo ha reconocido y la red de bibliotecas públicas es una de las instituciones más respetadas y queridas de la ciudad. Por ello pide más bibliotecas en los barrios y localidades que no están atendidos, entre ellos las “localidades dormitorio al occidente de la ciudad”, la localidad de Sumapaz y el fortalecimiento de las bibliotecas comunitarias. 
Pero hay otros espacios, como los parques barriales y Transmilenio, en los que la ciudadanía reclama una intervención desde el sector, con acciones de embellecimiento, cultura ciudadana y equipamientos para la recreación y la cultura. 
De igual forma, se pide que las políticas den prioridad a la población entre 18 y 28 años de edad, pues esta población es particularmente vulnerable y la que más conflictos genera en la ciudad. Y entre las acciones recomendadas, están las de formación en distintos temas y el acceso a actividades lúdicas y culturales para la familia. Una forma de vinculación que se propone para los jóvenes y otras poblaciones es la del voluntariado con algún tipo de compensación, que puede ser en procesos de formación. </t>
  </si>
  <si>
    <t>1.   Realizar 84 actividades dirigidas a grupos étnicos, sectores sociales y etarios.   
2.   Implementar el 100% de las acciones de articulación, coordinación y gestión para el cumplimiento de los lineamientos de políticas públicas poblacionales y enfoque diferencial poblacional.</t>
  </si>
  <si>
    <t>1.   $336.000.000
2.    $70.000.000</t>
  </si>
  <si>
    <t>1. $0
2. $0</t>
  </si>
  <si>
    <t>1. Lanzamiento de :Beca para el Emprendimiento Cultural de los Artesanos y Artesanas en Bogotá;  Beca para el  Fortalecimiento de los procesos culturales, recreativos y deportivos de las comunidades campesinas y rurales del Distrito.;  Beca Visibilización y reconocimiento de los derechos culturales de las mujeres en el Distrito Capital; lanzamiento de la convocatoria Beca Ciudadanías Juveniles Locales; Beca  a las Prácticas  artísticas, culturales y tradicionales de las personas mayores;  Semana de la Afrocolombianidad del Programa Distrital de Estímulos.
2. Desarrollo de gestiones en cuanto a la Mesa Cultural Artesanal, consejo de cultura para personas con discapacidad, Sistema Distrital de Discapacidad, Consejo Distrital de Cultura  de Mujeres, plan de acción de la política publica de infancia y adolescencia, Sistema de  Monitoria de Infancia y Adolescencia (SMIA), Comité Operativo de Infancia y Adolescencia (CODIA), construcción de la Ruta Integral de Atenciones  para la primera infancia (RIA), beca ciudadanías juveniles locales, política publica de juventud 2017, Consejo de Cultura de Adulto Mayor, Comité Operativo de Envejecimiento y Vejez- COEV, Consejo de Cultura  Palenque ,  Indígena, Raizal y Rrom o Gitano</t>
  </si>
  <si>
    <t>1. Implementar 1 Sistema Distrital de Participación en Deporte, Recreación, Actividad Física, Educación Física, Parques y Escenarios Deportivos
2.  Fortalecer el 1 Sistema Distrital de Arte, Cultura y Patrimonio.
3. Desarrollar 1 modelo de gestión cultural Local</t>
  </si>
  <si>
    <t>1.   $0 
2.  $87.000.000
3.  $1.840.113.221</t>
  </si>
  <si>
    <t xml:space="preserve">1. Reactivación de los espacios de participación del Sistema Distrital de Arte, Cultura y Patrimonio, para lo cual se cuenta con el apoyo de los equipos y participación de los equipos territoriales y poblacionales a cargo del contrato interadministrativo suscrito con la Universidad Pedagógica Nacional. Producto de esta dinámica se desarrollaron 17 sesiones, correspondientes a 13 espacios de participación, que en total suman 189 participantes. Estos encuentros abordaron entre otros la formulación del Plan de Acción para el año 2017, el seguimiento a los proyectos culturales locales, la evaluación de los consejos locales de arte, cultura y patrimonio y el cierre de la convocatoria de apoyos concertados. Acompañamiento de las Secretarías Técnicas de los consejos distritales de las áreas artísticas, asistiendo de manera específica a una sesión del Consejo Distrital de Danza donde se dio trámite al tema de aplicación de Reglamento Interno.
2. Se firmo un convenio con  la Universidad Pedagógica y realizo la  entrega del documento que recoge la revisión y análisis de los antecedentes, diagnósticos y otros componentes de la participación a nivel distrital, así como de manera específica en el sector cultura, para proponer los escenarios posibles de avance en este proceso.
3. Se suscribió el contrato interadministrativo No. 79 de 2017 con el objeto de poner en marcha la primera fase del modelo de gestión territorial que articule el sector en el fortalecimiento de la gestión cultural local y de participación. Adicionalmente se realizaron acompañamiento a los Consejos Locales de Gobierno de Mártires y Santa Fé y se realizo la designación de directivos a los consejos locales de gobierno según resolución No. 108 de 2017.
</t>
  </si>
  <si>
    <t>1.  Apoyar 9 intervenciones artístico, culturales y deportivas en Viviendas de Interés Prioritario (VIP).
2. Acompañar 10 actuaciones artístico, culturales y deportivas urbanísticas en elen el marco del programa de mejoramiento integral de barrios.</t>
  </si>
  <si>
    <t>1.       $735.358.000
2.      $789.642.000</t>
  </si>
  <si>
    <t>1.    $695.358.000
2.    $329.306.000</t>
  </si>
  <si>
    <t>Se hace claridad  que el valor del presupuesto asignado para este proyecto no está planteado únicamente para juventud, ya que las convocatorias están abiertas a la ciudadana en genera.</t>
  </si>
  <si>
    <t>1. Número de políticas públicas de cultura ciudadana formuladas e implementadas
2. Número de redes de cultura ciudadana y democrática, implementadas
3. Número de proyectos de transformación cultural del Distrito orientados y acompañados</t>
  </si>
  <si>
    <t>1.   0,02/0,30
2.   0,05/0,30
3.   0,00/5</t>
  </si>
  <si>
    <t>1. Formular e implementar el 30% de una Política Pública de Cultura Ciudadana
2. Implementar el 30% de la Red de Cultura Ciudadana y Democrática
3. Orientar la formulación y acompañar la implementación de 5 proyectos de transformación cultural del distrito</t>
  </si>
  <si>
    <t>1.   6,67%
2.   16,67%
3.   0%</t>
  </si>
  <si>
    <r>
      <t xml:space="preserve">Apoyar 489 Atletas de registro de Bogotá ( </t>
    </r>
    <r>
      <rPr>
        <b/>
        <sz val="10"/>
        <rFont val="Calibri Light"/>
        <family val="1"/>
        <scheme val="major"/>
      </rPr>
      <t>Jóvenes)</t>
    </r>
  </si>
  <si>
    <t xml:space="preserve">1 Atender 16,667 Mujeres víctimas de violencia a través de la oferta institucional de la SDMujer violencias
 2 Capacitar 5,000 servidoras y servidores en temáticas de mujer y género profesionales en derecho
 3 Implementar 1 proceso de servidores y servidoras con responsabilidades en la garantía del derecho fortalecimiento de las mujeres a una vida libre de violencias y lucha contra el machismo capacidades
 4 Brindar 1 lineamiento técnico en la formación del 100% de los servidores y servidoras de entidades distritales con competencia en prevención, investigación, judicialización, sanción y reparación de todas las formas de violencia contra las mujeres.
 5 Realizar 1 proceso de a la implementación del SOFIA fortalecimiento y seguimiento
 6 Realizar 50,000 atenciones a mujeres a través de la Línea Púrpura
 7 Proteger 3,200 personas (mujeres a través de Casas Refugio, de manera integral víctimas de violencia y personas a cargo)
 8 Realizar 35,000 orientaciones y a través de escenarios de fiscalías (CAPIF, CAVIF y CAIVAS) y Casas de asesorías jurídicas Justicia
 9 Representar 1,000 casos jurídicamente, de violencias contra las mujeres en el Distrito Capital
 10 Diseñar e implementar 1 protocolo de atención a mujeres víctimas de violencias en el sistema Transmilenio
 11 Sesionar 20 Consejos Locales de Seguridad para las mujeres
 12 Implementar 20 Planes Locales de a través de la dinamización de acciones Seguridad para las Mujeres
 14 Operar 1 Sistema Integrado de de las Violencias contra las Mujeres en el D.C. Medición Oficial
 15 Diseñar e implementar 1 Campaña de prevención de las violencias ejercidas en el espacio público contra las mujeres en su diversidad
</t>
  </si>
  <si>
    <t xml:space="preserve">1 Realizar 1 estrategia para la promoción de los Derechos de las Mujeres dirigida a niñas, niños y adolescentes.
 2 Operar 20 Casas de Igualdad de Oportunidades para las mujeres 
 3 Vincular 43,000 mujeres en sus diversidades a procesos de promoción, reconocimiento y apropiación de derechos, a través de las Casas de Igualdad de Oportunidades para las Mujeres.
 4 Realizar 20,000 orientaciones a mujeres víctimas de violencias a través deasesorias jurídicas en las  Casas de Igualdad de Oportunidades para las Mujeres.
 5 Realizar 30,000 orientaciones psicosociales que contribuyan al mejoramiento de la calidad de vida de las mujeres. 
 6 Implementar 1 estrategia para el fortalecimiento de los Comités Operativos Locales de Mujer y Género y Consejos Locales de Mujeres.
</t>
  </si>
  <si>
    <t xml:space="preserve"> Realizar 50.000 atenciones a niños, niñas, adolescentes y jóvenes en el marco del Programa Jornada Única y Tiempo Extra Escolar durante el cuatrienio.
</t>
  </si>
  <si>
    <t>Garantizar_el_cumplimiento_del_desarrollo_del_deporte_y_la_recreación_como_un_derecho_a_través_de_la_democratización_y_masificación_de_las_prácticas_recreodeportivas_y_el_uso_y_disfrute_del_espacio_público y aprovechamiento del tiempo libre</t>
  </si>
  <si>
    <t>1 Apoyar 213 Estímulos a través de becas, premios y estímulos al sector de música sinfónica, académica y canto lírico.
 2 Apoyar 14 Proyectos a través de apoyos concertados, alianzas y otras estrategias de fomento a organizaciones del sector de música sinfónica, académica y canto lírico.
 3 Beneficiar 8,449 artistas con estímulos, apoyos y alianzas estratégicas.</t>
  </si>
  <si>
    <t>Atención integral a  Jóvenes en situación de vida en calle, en riesgo de habitabilidad de calle y en condición de fragilidad social en las unidades de protección integral de internados, externados y territorio.</t>
  </si>
  <si>
    <t>El presupuesto y metas son globales, no están discriminados por grupo etáreo debido a que la oferta educativa del jardín está abierta a la demanda ciudadana, por lo que no se puede determinar una cifra exacta de atención por población.</t>
  </si>
  <si>
    <t xml:space="preserve">1 Desarrollar actividades dirigidas a 4,600  personas de la comunidad en general para fomentar el respeto y la construcción de nuevas subjetividades desde la diversidad de orientaciones sexuales e identidades de género  
2 Desarrollar actividades dirigidas a 7,050  personas que laboren en los sectores público, privado o mixto, para realizar procesos formación en atención diferencial por orientación sexual e identidad de género  
3 Atender 1,350  personas de los sectores sociales LGBTI, sus familias y redes de apoyo mediante las unidades operativas asociadas al servicio y los equipos locales  
4 Vincular a 13,000  personas del sector educativo y aparatos de justicia a procesos de transformación de  imaginarios y representaciones sociales  
 5 Desarrollar 3  investigaciones en torno a la diversidad de orientaciones sexuales e identidades de género 
6 Diseñar e implementar 1  esquema de seguimiento sobre las actividades que desarrolla la Subdirección para Asuntos LGBT.  
7 Establecer 4  alianzas públicas y privadas para el desarrollo de capacidades, potencialidades y habilidades para las personas LGBT   
</t>
  </si>
  <si>
    <t>Distrito diverso</t>
  </si>
  <si>
    <t>Igualdad y autonomía para una Bogotá incluyente</t>
  </si>
  <si>
    <t>Carlos Carvajal</t>
  </si>
  <si>
    <t>12.1. Garantizar la participación del 100 % de las y los jóvenes de los sectores LGBTI, que busquen vincularse a la ruta de oportunidades juveniles.</t>
  </si>
  <si>
    <t xml:space="preserve">Es una meta  por demanda,  Son proyectos de inversión que cuentan con metas y  presupuestos globales, sin distinguir grupos etarios ni poblacionales.    </t>
  </si>
  <si>
    <t>Número de jóvenes de los sectores LGBTI participando en la ruta de oportunidades juveniles / Número de jóvenes de los sectores LGBTI interesados en participar de la ruta de oportunidades juveniles</t>
  </si>
  <si>
    <t>Tanto en ejecución de recursos como en ejecución personas no se tiene en cuenta lo reportado a víctimas</t>
  </si>
  <si>
    <t>3274850 ext. 548</t>
  </si>
  <si>
    <t>1. Durante el primer trimestre se culminó el ejercicio de definición de ejes temáticos y metodología participativa para poner en marcha el proceso de formulación de la política pública de cultura ciudadana, diseño que se llevó a cabo con el acompañamiento de la Universidad Pedagógica Nacional. La propuesta metodológica se construyó con base en los diálogos sostenidos con diferentes actores sociales, institucionales y académicos, así como a través de la indagación de avances conceptuales, apuestas institucionales y de política pública en la ciudad.
2. Para el primer trimestre de 2017, la Dirección dio inicio al proceso de fomento de iniciativas ciudadanas a través del lanzamiento de las ¿Becas saberes sociales para la transformación cultural¿, en el marco del Programa distrital de estímulos de la SCRD, y a través de la puesta en marcha de la construcción colectiva del ¿Programa distrital de fomento a la cultura ciudadana¿, que se lanzará en el mes de mayo y que es producto de la articulación entre diversos sectores de la administración distrital que, desde sus campos, promueven el cambio cultural y la cultura ciudadana.
Asimismo, se inició el ejercicio para ampliar la convocatoria de vinculación de organizaciones ciudadanas a la RDCCD mediante el primer envío masivo del formulario de inscripción -de tres que se realizarán- y de la puesta en marcha de una estrategia de convocatoria que ha incluido la depuración del formulario y el diseño de un proceso de caracterización estratégico que permitirá definir las poblaciones objeto de las diferentes modalidades de apoyo a las iniciativas ciudadanas que hacen parte de la RDCCD.
Por otra parte, la Dirección ha logrado consolidar la mesa intersectorial y concertar un plan de acción para el 2017 que incluye la instalación de unas metodologías de trabajo colaborativo entre los sectores, se presentó la agenda de la Mesa Intersectorial y se logró la articulación en torno a las prioridades para el año 2017. Finalmente, se ha programado una serie de ¿Encuentros ciudadanos¿, el primero será en el mes de mayo, que permitirán la activación de los nodos de acción ciudadana de la RDCCD y que serán insumo para la formulación participativa de la Política Pública de Cultura Ciudadana.
3. Los avances en cuanto a la propuesta de metodologías y protocolos requeridos para diseñar e implementar estrategias durante este trimestre, se concentraron en cuatro propuestas de protocolos para iniciar los talleres de diálogo de saberes con las entidades; estas fueron: 1) segunda fase de ¿Habitar mis Historias¿, 2) ¿Transformación cultural en torno a la maternidad y la paternidad tempranas¿, 3) ¿Cuidado y valoración del entorno¿, y 4) ¿Lucha contra el Machismo¿.
El apoyo al seguimiento y evaluación de los proyectos acompañados se ha realizado de manera conjunta con el Observatorio de Culturas. Se apoyó desde el componente de transformación cultural la identificación de escenarios de medición de línea de base para la estrategia de transformación cultural ¿El poder del cono¿; así como el diseño de preguntas para el formulario de recolección de información y la propuesta de operativo de campo, para la formulación de la línea de base de la estrategia anti-evasión ¿Todos pagamos el Pato¿ liderada por Transmilenio.</t>
  </si>
  <si>
    <t>1. Identificación, organización, lectura y análisis de la información generada en el proceso de formación en los últimos cinco años.
Diagnóstico de las dinámicas de articulación del sector para el desarrollo de los programas jornada única ¿ jornada extendida y la Ruta de Atención Integral a la Primera Infancia RIA.
Análisis de la metodología utilizada y la información consolidada en el ejercicio de caracterización de la oferta de formación artística y cultural 
Liderazgo y articulación para fortalecer la participación del sector en la implementación del piloto de la Ruta Integral de Atención a la Primera Infancia en cinco localidades.
Participación en la mesa intersectorial de jornada única ¿ jornada extendida coordinada por la Secretaría Distrital de Educación y en las mesas temáticas
Participación en la mesa técnica ejecutiva de la Ruta de Atención Integral a la Primera Infancia RIA, coordinada por la Secretaría Distrital de Integración Social.
2. Con el fin de atender 2800 agentes de sector, en este cuatrienio la Subdirección de Arte, Cultura y Patrimonio realizará un evento sobre tres temáticas específicas: Patrimonio Cultural, Arte en Espacio Público y actividades Deportivas y Recreativas. El enfoque que se dará a todo el evento es el reconocimiento, transformación y apropiación del espacio público de la ciudad. ara lograr el cumplimiento de la meta en este periodo se llevaron a cabo reuniones, con el Instituto Distrital de las Artes -IDARTES-, con el fin de vincularlos desde la etapa inicial al evento y con el equipo de trabajo de la Subdirección, en la que se definieron los siguientes aspectos: 
- El evento se llevará a cabo en los meses de septiembre, octubre y noviembre con los temas de patrimonio (patrimonio inmaterial), arte (transformación en el espacio publico) y deporte respectivamente.
- Cada uno de los meses tendrá tres fases: una de tipo reflexivo (formato conversatorio), la segunda de intervención y la tercera de circulación (puesta en escena)
- Con el fin de mantener un canal de participación activa con la ciudadanía, se diseñará un dispositivo físico que se instalará en distintos puntos estratégicos de la ciudad, así mismo se hará uso de las redes sociales como instagram y twitter, que por medio de un hashtag permitirá filtrar la información que será luego consolidada.
Se realizarán reuniones para continuar definiendo los lineamientos conceptuales, las actividades puntuales para intervenir en el espacio publico y los eventos de circulación que se realizarán cada mes.
3.  En el primer trimestre de 2017 se ha realizado seguimiento al desarrollo de los convenios suscritos con el ICETEX y las Universidades Distrital y Pedagógica, lo que ha implicado la realización de mesas de trabajo para hacer seguimiento en conjunto con el equipo financiero de la Dirección de Arte, Cultura y Patrimonio y revisión documental de los expedientes asociados a los estudiantes que se benefician del proceso.</t>
  </si>
  <si>
    <t>La oferta de formación artística y cultural de las entidades del sector, los fondos de desarrollo local de las alcaldías locales y las iniciativas de las organizaciones se puede mejorar y  hacer mas sostenible si se logra trabajar de manera articulada.
El Sistema Distrital de Formación Artística y Cultural – SIDFAC, es una herramienta para articular y potenciar la gestión sectorial e intersectorial, facilitar el cumplimiento de objetivos y metas, generar condiciones para la continuidad de los programas de formación y aumentar las capacidades para la generación de valor y el retorno social de la inversión, que deben contribuir al desarrollo humano de los niños, niñas y jóvenes del Distrito y sus localidades.
En el proceso de cualificación y formación de agentes del sector se tendrá especial énfasis en jóvenes.
Entro del proceso de profesionalización se puede incluir un criterio para que los se pueda incluir a personas jóvenes.</t>
  </si>
  <si>
    <t xml:space="preserve">3274850 Ext. </t>
  </si>
  <si>
    <t>1.   Número estímulos otorgados a agentes del sector
2.   Número estímulos otorgados a agentes del sector
3. Número de proyectos de organizaciones culturales, recreativas y deportivas apoyados
4. Número de políticas públicas de emprendimiento e industrias culturales y creativas formuladas
5.  Número de iniciativas de clúster fortalecidas.
6.  Crear el capítulo Bogotá en la cuenta satélite de cultura.</t>
  </si>
  <si>
    <r>
      <t xml:space="preserve">1.  Otorgar 210 estímulos a agentes del sector Cultura, Recreación y Deporte .  
2.   Implementar el 100% de las acciones de formulación, seguimiento y evaluación de las políticas públicas de los subcampos del arte, la cultura y el patrimonio priorizados.
3.  </t>
    </r>
    <r>
      <rPr>
        <sz val="10"/>
        <rFont val="Cambria"/>
        <family val="2"/>
        <charset val="1"/>
      </rPr>
      <t xml:space="preserve">Apoyar 100 proyectos de organizaciones culturales recreativas y deportivas
4.  </t>
    </r>
    <r>
      <rPr>
        <sz val="10"/>
        <color rgb="FF000000"/>
        <rFont val="Cambria"/>
        <family val="2"/>
        <charset val="1"/>
      </rPr>
      <t>Formular e implementar 1 política cultural de emprendimiento de industrias culturales y creativas.
 5.  Fortalecer 1 clúster de las industrias culturales y creativas 
6.   Crear y coordinar 1 Capítulo Bogotá en la Cuenta Satélite Nacional de Cultura</t>
    </r>
  </si>
  <si>
    <t>1. Se realizó tal como estaba previsto la apertura del Programa Distrital de Estímulos, el día 20 de febrero  en el Centro de Desarrollo Comunitario de la Victoria ubicado en la Localidad de San Cristóbal. Se realizaron 26 socializaciones con 470 participantes en 19 localidades de la ciudad. Al 31 de marzo se habían recibido un total de 176 inscripciones finalizadas en las 17 convocatorias ofertadas por la SCRD.
2.  Se avanzó en la primera revisión del manual de lineamientos del proceso de fomento, se elaboró el cronograma de trabajo correspondiente al año 2017. Se revisó el procedimiento correspondiente al Programa Distrital de Estímulos junto con sus formatos para proceder a integrarlo en el SIG. Se construyó una nueva versión del procedimiento de Alianzas Estratégicas. Se realizaron ajustes a la plataforma de convocatorias del PDE. Se implementó una estrategia de comunicaciones para apoyar el proceso de socialización de las convocatorias del PDE.
3.  Se realizó la verificación de documentación administrativa de los proyectos participantes en la convocatoria del Programa Distrital de Apoyos Concertados, siendo el siguiente el resultado arrojado: proyectos habilitados 14, proyectos en subsanación: 138, proyectos rechazados: 140. Se dio inicio al proceso de evaluación técnica de las propuestas habitadas y de las propuestas que se encuentran en proceso de subsanación. Se firmó un convenio de asociación con la Fundación Mapa Teatro para la realización del proyecto Experimenta Sur VI y “Mnemofiia y Lotofagia. A la fecha se ha avanzado en el apoyo a 1 proyecto de organizaciones culturales, recreativas y deportivas. 
4.Compilación de textos y documentos que hacen referencia específica a la Política Pública de Emprendimiento e Industrias Culturales y Creativas, o ejercicios relacionados en el sector cultura. 
Identificación de fuentes de información primaria (funcionarios, contratistas, actores políticos, agentes del sector en el Distrito que cuentan con información sobre ejercicios anteriores o avances existentes en el proceso de construcción de política pública de emprendimiento e industrias culturales y creativas).
Construcción de matriz de codificación para la construcción de antecedentes y sistematización de la información secundaria revisada en la matriz de codificación.
Identificación y construcción de Glosario (Listado de términos clave para el proceso de construcción de la Política Pública, términos generales asociados a la acción pública, y específicos asociados al emprendimiento y las industrias culturales y creativas).
Identificación de leyes, acuerdos, decretos, resoluciones y documentos, que estén relacionados con el sector de emprendimiento e industrias culturales y creativas.
Construcción de matriz para la identificación de actores y asignación de roles en la construcción de la Política Pública.
Revisión de documentos sectoriales y sobre relaciones entre economía y cultura.
Revisión de proyectos de Acuerdo del Concejo de Bogotá sobre “Economía Naranja”.
Revisión de propuestas para la puesta en marcha del trabajo articulado con la Secretaría Distrital de Desarrollo Económico que tiene por objeto el “mapeo de industrias creativas y culturales” de la ciudad de Bogotá.
Construcción de un documento que hace referencia a la “Economía de la música en Bogotá” para preparar la participación de la Secretaria de Despacho en el Music Cities Summit de Toronto.
5. Se han iniciado los acercamientos  para el fortalecimiento de un clúster de las industrias culturales y creativas
6, Realización del análisis crítico para visibilizar el comportamiento de la economía cultural en el Distrito Capital y los resultados de esta investigación se convierten en una herramienta fundamental para la toma de decisiones de inversión pública y privada, así como en un insumo clave dentro de la formulación de la Política Pública de Emprendimiento Cultural e Industrias Culturales y Creativas. En este sentido, al dar cuenta de las relaciones económicas entre los hogares, las empresas y el gobierno, se posibilita la evaluación y diseño de estrategias y líneas de acción, encaminadas a la optimización de los programas institucionales y la planeación idónea de nuevos proyectos que respondan al contexto y dinámicas del sector.</t>
  </si>
  <si>
    <t>1. Se reporta la dotación de colecciones con 1.792 títulos a través de compras, Acuerdo 98, Donación, Reposición por parte de usuarios y Canje. Los libros se centralizan en el nodo Virgilio Barco, desde donde salen con destino a las diferentes bibliotecas.
2. Se adelanta la oferta permanente desde los programas de Lectura, Escritura y Oralidad, además de los asistentes a clubes de lectura, en las diferentes franjas poblacionales, estas actividades que se enfocan a diferentes ámbitos de la formación, en toda la biblored.
3. Se adelantan las gestiones pertinentes para establecer el convenio de asociación que permita apoyar la realización de la Feria Internacional del Libro de Bogotá. FilBo. La cual se realizará entre  el 25 de abril y el 8 de mayo.
4. Se vienen realizado las gestiones del caso para dar inicio a la investigación que se tiene programada para la vigencia 2017.
5. Se adelanto la gestión para prorrogar el contrato de concesión de las bibliotecas, que permita la operación ininterrumpida, hasta el 15 de mayo de 2017, entretanto que se surte el proceso de una nueva concesión. Las bibliotecas adelantan normalmente sus actividades.
6. Actualmente funcionan 61 Paraderos paralibros paraparques en la ciudad. Se proyecta que para el segundo semestre de este año, estén listos el mobiliario y las colecciones necesarias para la instalación de los nuevos puntos.
7. Se inicia la vinculación de promotores de lectura y consolidación de cronogramas, horarios de atención y promoción de lectura. Inician las actividades para poder definir y adecuar los espacios donde se espera funcionen las nuevas bibloestaciones.
8. Se adelantan gestiones institucionales con la Instituto para la economía social IPES, al tiempo que se adelantan gestiones con promotores de lectura, se adelantarán actividades de promoción de lectura y formación de públicos.
9. Se están adelantando las gestiones ante las entidades pertinentes para adelantar la intervención. La Secretaría Distrital de Integración social, no ha definido aún el modelo y lugares de intervención por lo que se está retrasando el cronograma definido para el cumplimiento de la meta.
10. No presenta avances en el trimestre
11. Se adelantan las gestiones para la consolidación y apertura de las siguientes convocatorias:
BECA COLECCIONES PARA ESPACIOS COMUNITARIOS DE LA LECTURA y BECAS PARA LOS PROYECTOS DE FOMENTO A LA LECTURA Y/O LA ESCRITURA. El cronograma va al día, ya se están adelantando gestiones para selección y validación de las personas que adelantarán la deliberación como jurados y se espera que para el segundo semestre puedan quedar desembolsados los estímulos.
12. Las actividades programadas para el cumplimiento de esta meta inician a partir del mes de abril, actualmente se encuentra en estado de planeación y ajuste de cronogramas. Desde las bibliotecas, se están adelantando procesos de apropiación y promoción de los materiales digitales, acciones de alfabetización digital para personas mayores y se continúa la carnetización de usuarios y de potenciales investigadores, quienes serán los beneficiarios directos de la biblioteca digital, una vez empiece a operar.</t>
  </si>
  <si>
    <t>3274850 Ext. . 620</t>
  </si>
  <si>
    <t>1.  Se firmo el convenio con el Ministerio de Cultura para continuar con el apoyo en la implementación de una estrategia sociocultural “Comunidad-es arte, biblioteca y cultura: escenarios para la paz”:  Se desarrolló el documento Anexo Técnico de la “Estrategia sociocultural de acompañamiento y participación para proyectos de vivienda nueva”, el cual contiene introducción, situación problema, objetivo, metodología, cronograma, población objetivo, metas del proyecto, conformación del equipo , indicadores de evaluación. Esto en asocio con el equipo de la Secretaría de Hábitat.
2.  Es preciso mencionar que esta meta está divida en dos líneas de trabajo. la primera denominada:  ¨Estrategia para la apropiación del espacio público y la promoción de la sostenibilidad del hábitat en los barrios de origen informal¨ se atenderán tres (3) actuaciones en los territorios priorizados por la política de mejoramiento integral de barrios y renovación urbana y, en la segunda denominada: ¨ Acompañamiento a iniciativas ciudadanas. Beca “Ciudadanías en Movimiento: arte y cultura construyendo comunidad y paz”¨ , se hará una (1) actuación mediante la beca “Ciudadanías en Movimiento: arte y cultura construyendo comunidad y paz” la cual es exclusiva para estos mismos territorios priorizados. 
* En la primera línea de trabajo se firmó el convenio de asociación entre la SCRD, Secretaría de Hábitat y la Fundación Erigaie., se empezó a trabajar en el diseño metodológico que incluye el trabajo de diseño de perfiles de asesores y tutores para el proyecto, así como  los protocolos de intervención, el cronograma de trabajo y, actualmente, se está en proceso de selección de hojas de vida para el convenio. Esta selección de hojas de vida ha incluido unos talleres de trabajo para buscar los mejores perfiles comunitarios. Del mismo modo, la construcción de protocolos ha permitido el diseño de trabajo en campo, los tiempos de ingreso y las formas logísticas.  
* En la segunda línea de trabajo Se elaboraron los lineamientos de la convocatoria de la beca “Ciudadanías en Movimiento: arte y cultura construyendo comunidad y paz”, para lo cual se elaboró el esquema general y los requisitos específicos de participación. Dentro de los que se estipuló: el objeto de la convocatoria, valor del estímulo, líneas de acción, tipo y perfil de participante, descripción general de la convocatoria, cronograma, criterios, fases y documentos técnicos de evaluación, entre otros aspectos. para su lanzamiento el día 24 de febrero. 
Adicional a la beca, esta línea lleva una estrategia de acompañamiento. Esta estrategia se construyó tomando experiencias anteriores y buenas prácticas en acompañamiento a iniciativas ciudadanas. En un principio, esta estrategia es para acompañar a las 20 agrupaciones ganadoras de la beca en los territorios priorizados.</t>
  </si>
  <si>
    <t>Atención a estudiantes de las Instituciones Educativas Distritales  mediante los centros de interés en deporte  y actividad  física</t>
  </si>
  <si>
    <t>En definición( La magnitud de la meta se tendrá a finales de Abril)</t>
  </si>
  <si>
    <t>El presupuesto programado 21.824.000 corresponde al total del presupuesto 2017, en razón a que no es posible discriminar específicamente  los recursos para juventud.
El IDRD se encuentra en proceso de incorporación de recursos provenientes del convenio 1474 de 2017 con la SED; una vez definido se de la viabilidad por parte de la SDP y SHD se incluirán los valores pendientes.</t>
  </si>
  <si>
    <t>El presupuesto programado 5.358.082.133 corresponde al total del presupuesto 2017, en razón a que no es posible discriminar específicamente  los recursos para juventud.</t>
  </si>
  <si>
    <t>Participación de Jóvenes en torneos interbarrios</t>
  </si>
  <si>
    <t>Por tratarse de una actividad que se realiza mediante inscripción, el numero de participantes puede varias con respecto a lo programado inicialmente.
El presupuesto programado para la las dos metas  es general para todos los beneficiados (  niños, niñas, adolescentes, jóvenes, adultos y población diferencial )puesto que el objetivo del  proyecto es ofertar alternativas de deporte y actividad física  atados los habitantes de Bogotá
El desarrollo de los torneos se llevara  a partir del segundo semestre</t>
  </si>
  <si>
    <t>Leonardo Garzón Ortiz</t>
  </si>
  <si>
    <t>1. Alcanzar 272,000 atenciones a niños, adolescentes, jóvenes, adultos y adultos mayores atendidos Que participan en procesos de formación artística. 
2. Producir 4.00 Investigaciones Realizadas en torno a la formación artística en la Ciudad.   
3. Contar 20 Centros Locales de Formación Artística en operación 
4. Realizar 17 Circuitos o muestras artísticas que evidencien el desarrollo artístico de los niños, niñas, adolescentes, jóvenes, adultos y adultos mayores que participan en procesos de formación artística</t>
  </si>
  <si>
    <t>Sonia Córdoba Alvarado</t>
  </si>
  <si>
    <t>Numero de iniciativas apoyadas</t>
  </si>
  <si>
    <t>Vania Abelló Olaya</t>
  </si>
  <si>
    <t>2320266 ext. 120</t>
  </si>
  <si>
    <t>Meta 4. Producir 468 capítulos de programación dirigida a jóvenes, niños y niñas con contenidos culturales, deportivos, artísticos y de entretenimiento.</t>
  </si>
  <si>
    <t>Secretaría Desarrollo Económico</t>
  </si>
  <si>
    <t>Christian Eduardo Beltrán Cerón</t>
  </si>
  <si>
    <t>Para la meta 1, el presupuesto programado es de 400 millones de pesos para el año 2017.  Para la meta 2, el presupuesto programado es de 34 millones de pesos para el año 2017. Para la meta 3 el presupuesto programado es de 292 millones de pesos para el año 2017. Para la meta 4, el presupuesto programado es de 550 millones de pesos para el año 2017. Para la meta 5, el presupuesto programado es de 70 millones de pesos, para el año 2017. Para la meta 6, el presupuesto programado es de 116 millones para el año 2017. Para la meta 7, el presupuesto programado esde 116 millones de pesos para el año 2017. Para la meta 8, el presupuesto programado es de 474 millones de pesos para el año 2017</t>
  </si>
  <si>
    <t>Los valores del presupuesto son globales, es decir, para toda la población en general.</t>
  </si>
  <si>
    <t>2976030 Ext.: 176</t>
  </si>
  <si>
    <t xml:space="preserve">1    Vincular 2,150 personas que ejercen actividades de economía informal a programas de formación    
2    Formar 1,000 personas que ejercen actividades de economía informal  a través de alianzas para el empleo  
</t>
  </si>
  <si>
    <t>3649400 Ext. 4251</t>
  </si>
  <si>
    <t>6000 jóvenes inscritos en el banco de talentos a la Ruta de Oportunidades Juveniles (ROJ)</t>
  </si>
  <si>
    <t>Diseñar e implemetar una Ruta Integral de Oportunidades Júveniles que contenga la ruta de prevención para jovenes</t>
  </si>
  <si>
    <t>Sumatoria de espacios propiciados</t>
  </si>
  <si>
    <t>Sumatoria de eventos realizados</t>
  </si>
  <si>
    <t>Sumatoria de líderes vinculados</t>
  </si>
  <si>
    <t>Sumatoria de organizaciones juveniles fortalecidas</t>
  </si>
  <si>
    <t>Sumatoria de politicas distritales que cuentan con informacion de calidad</t>
  </si>
  <si>
    <r>
      <rPr>
        <sz val="10"/>
        <color theme="8"/>
        <rFont val="Calibri"/>
        <family val="2"/>
        <scheme val="minor"/>
      </rPr>
      <t>Sumatoria</t>
    </r>
    <r>
      <rPr>
        <sz val="10"/>
        <color rgb="FF000000"/>
        <rFont val="Calibri"/>
        <family val="2"/>
        <scheme val="minor"/>
      </rPr>
      <t xml:space="preserve"> de atenciones a niños, niñas y adolescentes en el marco del programa jornada única y tiempo escolar durante el cuatrienio.</t>
    </r>
  </si>
  <si>
    <r>
      <rPr>
        <sz val="10"/>
        <color theme="8"/>
        <rFont val="Calibri"/>
        <family val="2"/>
        <scheme val="minor"/>
      </rPr>
      <t>Sumatoria</t>
    </r>
    <r>
      <rPr>
        <sz val="10"/>
        <color rgb="FF000000"/>
        <rFont val="Calibri"/>
        <family val="2"/>
        <scheme val="minor"/>
      </rPr>
      <t xml:space="preserve"> de actividades culturales, recreativas y deportivas, articuladas con grupos poblacionales y/o territorios.</t>
    </r>
  </si>
  <si>
    <t>Número de jóvenes en situación de vida en calle, en riesgo de habitabilidad de calle y en condición de fragilidad social  que son atendidos en las unidades de protección integral de internados, externados y territorio.</t>
  </si>
  <si>
    <t>Sumatoria de Jóvenes en situación de vida en calle, en riesgo de habitabilidad de calle y en condición de fragilidad social  que son atendidos en las unidades de protección integral de internados, externados y territorio.</t>
  </si>
  <si>
    <t>5981 Jóvenes atendidos</t>
  </si>
  <si>
    <t xml:space="preserve">
Sensibilizar a jóvenes en situación de vida en calle, o  en riesgo de habitabilidad de calle y/o en condición de fragilidad social, en prevencion de cosnsumo de sustancias psicoactivas </t>
  </si>
  <si>
    <t xml:space="preserve">Número de jóvenes sensibilizados en situación de vida en calle, o  en riesgo de habitabilidad de calle y/o en condición de fragilidad social enprevención de consumo de sustancias psicoactivas. </t>
  </si>
  <si>
    <t xml:space="preserve">Sumatoria de jóvenes sensibilizados en situación de vida en calle, o  en riesgo de habitabilidad de calle y/o en condición de fragilidad socialen prevención de cosnsumo de sustancias psicoactivas. </t>
  </si>
  <si>
    <t>500 Jóvenes sensibilizados en prevención de consumo de SPA</t>
  </si>
  <si>
    <t>Empoderar a jóvenes en estado de vulnerabilidad en competencias laborales,  mediante procesos de fortalecimiento y desarrollo de sus habilidades académicas y técnico laborales.</t>
  </si>
  <si>
    <t xml:space="preserve">Número de jóvenes en estado de vulneravilidad empoderados en competencias laborales,  mediante procesos de fortalecimiento y desarrollo de sus habilidades académicas y técnico laborales. </t>
  </si>
  <si>
    <t xml:space="preserve">Sumatoria de jóvenes en estado de vulneravilidad empoderados en competencias laborales,  mediante procesos de fortalecimiento y desarrollo de sus habilidades académicas y técnico laborales. </t>
  </si>
  <si>
    <t xml:space="preserve">500 jóvenes empoderados en competencias laborales </t>
  </si>
  <si>
    <t>Vincular a Jóvenes  con vulneración de derechos como guías de cultura ciudadana para la construcción  de comunidad.</t>
  </si>
  <si>
    <t>Número de Jóvenes con vulneración de derechos vinculados como guías de cultura ciudadana para la construcción de comunidad.</t>
  </si>
  <si>
    <t>Sumatoria de Jóvenes con vulneración de derechos vinculados como guías de cultura ciudadana para la construcción de comunidad.</t>
  </si>
  <si>
    <t xml:space="preserve">Vincular a 50 Jóvenes con vulneración de derechos como guías de cultura ciudadana </t>
  </si>
  <si>
    <t>Beneficiar a jóvenes en situación de vida en calle, en riesgo de habitabilidad en calle y en condición de fragilidad social, con infraestructura dotada con requerimientos físico espaciales, para su atención integral.</t>
  </si>
  <si>
    <t>Número de jóvenes en situación de vida en calle, en riesgo de habitabilidad en calle y en condición de fragilidad social, beneficiados con infraestructura dotada con requerimientos físico espaciales, para su atención integral.</t>
  </si>
  <si>
    <t>Sumatoria de de jóvenes en situación de vida en calle, en riesgo de habitabilidad en calle y en condición de fragilidad social, beneficiados con infraestructura dotada con requerimientos físico espaciales, para su atención integral.</t>
  </si>
  <si>
    <t>5981 jóvenes beneficiados</t>
  </si>
  <si>
    <t>N de medidas que contribuyen al cierre de brechas dirigidas a mujeres jóvenes en Bogota</t>
  </si>
  <si>
    <t xml:space="preserve">N de medidas/ N de mujeres jóvenes en Bogota en situacion de pobreza y vulnerabilidad </t>
  </si>
  <si>
    <t xml:space="preserve">2. acciones de identificacion y diagnóstico de la situacion de vulnerabilidad y riesgo en mujeres jóvenes  </t>
  </si>
  <si>
    <t xml:space="preserve">1. campaña de priorización  dirigido  a las mujeres jóvenes para el acceso a bienes y servicios </t>
  </si>
  <si>
    <t xml:space="preserve">1 proceso de fortalecimiento capacidades y reducen el riesgo de vulnerabilidad </t>
  </si>
  <si>
    <t xml:space="preserve">Al menos 70% de mujeres jóvenes que han superado al menos la pobreza extrama </t>
  </si>
  <si>
    <t xml:space="preserve">Identificacion de situaciones de pobreza, riesgo y vulnerabilidad economica y social </t>
  </si>
  <si>
    <t>Desarrollo de campaña</t>
  </si>
  <si>
    <t xml:space="preserve">Desarrollo de proceso de fortalecimiento </t>
  </si>
  <si>
    <t>Reducción de la brecha economica y social- pobreza y vulnerabildiad en mujeres jóvenes en Bogotá</t>
  </si>
  <si>
    <t xml:space="preserve">El presupueso esta global, no indica la inversion especifica para mujeres jóvenes </t>
  </si>
  <si>
    <t>% de mujeres jóvenes que ejercen el derecho a la vida libre de violencias en Bogotá</t>
  </si>
  <si>
    <t xml:space="preserve">N de mujeres jóvenes víctimas de violencias/ N de acciones de promoción y eliminación de violencias </t>
  </si>
  <si>
    <t xml:space="preserve">1 campaña de promocion por una vida libre de violencias dirigidas a mujeres jóvenes </t>
  </si>
  <si>
    <t xml:space="preserve">1 proceso de fortalecimiento de capacidades institucionales en rutas de atencion y prevención para mujeres jóvenes </t>
  </si>
  <si>
    <t xml:space="preserve">Al menos 70% de denuncias y casos atendidos en relación a las mujeres jóvenes </t>
  </si>
  <si>
    <t>Al menos el 90% de mujeres jóvenes ejercen el derecho a una vida libre de violencias en Bogotá</t>
  </si>
  <si>
    <t>Desarrollo de campaña de promoción</t>
  </si>
  <si>
    <t xml:space="preserve">Desarrollo de proceso de fortalecimiento de capacidades institucionales </t>
  </si>
  <si>
    <t>Informe distrital sobre denuncias y casos atendidos</t>
  </si>
  <si>
    <t xml:space="preserve">Aumento de mujeres jóvenes que ejercen el derecho a una vida libre de violencias </t>
  </si>
  <si>
    <t>N de medidas que propenden por la prevencion y eliminacion de conductas que discriminan y estigmaticen</t>
  </si>
  <si>
    <t xml:space="preserve">N de medidas/ N de mujeres jóvenes en víctimas de situaciones y conductas que discriminan y estigmaticen </t>
  </si>
  <si>
    <t xml:space="preserve">1. Lineamiento de prevencion, atención y promoción diseñado para las Casas de Igualdad de Oportunidades </t>
  </si>
  <si>
    <t xml:space="preserve">1. Diagnostico diferencial que identifique conductas y riesgos discrinatorios de las mujeres jóvenes en sus diferencias y diversidades </t>
  </si>
  <si>
    <t>1. campaña de prevencion y eliminacion de conductas que discriminan y estigmaticen a las mujeres jóvenes priorizando localidades con mayores impactos.</t>
  </si>
  <si>
    <t xml:space="preserve">4 acciones afirmativas  que eliminaron conductos de discriminacion y estigmatizacion a mujeres jóvenes </t>
  </si>
  <si>
    <t xml:space="preserve">Lineamiento distrital  y local </t>
  </si>
  <si>
    <t xml:space="preserve">Desarrollo Diagnostico diferencial </t>
  </si>
  <si>
    <t>Realización de acciones afirmativas</t>
  </si>
  <si>
    <t>18.9%</t>
  </si>
  <si>
    <t xml:space="preserve">N de acciones que previenen y eliminan violencias de género en ambitos escolares y comunitarios </t>
  </si>
  <si>
    <t xml:space="preserve">N de acciones/ N de ambitos escolares y comunitarios impactos por las violencias basados en género </t>
  </si>
  <si>
    <t xml:space="preserve">1. diagnostico situacional sobre violencias basados en género en el sector educativo y espacios comunitarios de mayor presencia de mujeres jóvenes </t>
  </si>
  <si>
    <t>1. lineamiento distrital para la prevencion y eliminacion de violencias basadas en género para sector educativo y espacios comunitarios con mayor presencia de mujeres jóvenes</t>
  </si>
  <si>
    <t xml:space="preserve">1. ruta de prevencion local y distrital de violencias basadas en género diseñada e implementa en el sector educativo </t>
  </si>
  <si>
    <t>1. red de apoyo educativa y comunitaria para la erradicacion de la violencia basada en género</t>
  </si>
  <si>
    <t xml:space="preserve">Diagnostico situacional </t>
  </si>
  <si>
    <t xml:space="preserve">Lineamiento técnico distrital </t>
  </si>
  <si>
    <t xml:space="preserve">Ruta de prevencion </t>
  </si>
  <si>
    <t>Creacion de red de apoyo</t>
  </si>
  <si>
    <t xml:space="preserve">Las estrategias de aseguramiento se realizan en general para toda la población del Distrito Capital independiente del grupo etario, dentro de las cuales se desarrollan:
-  Promoción del Aseguramiento, a través de la ubicación de personal técnico y profesional ubicados en los diferentes puntos de atención  (“Centros locales de atención a víctimas del conflicto armado y en las sedes de la secretaria de la mujer  “casas de todas”) a quienes se les resuelven  barreras de acceso al Sistema de Salud y orienta respecto del trámite a adelantar para los procesos de afilaición al SGSSS
-  Desarrollo de eventos para promover los procesos de afilaición con diferntes Entidades a nivel Distrital, tales como  la Agencia Colombiana para la Reintegración - IDIPRON - Secretaria de la Mujer - Secretaria de Integración Social, entre otras.
-  Atención desde el punto de la SDS -  Servicio al ciudadano,   informando y capacitacitando a usuarios sobre el proceso de afiliación a la seguridad social y  Direccionamiento de Usuarios a EPS-S.  para los procesos de afiliación al SGSSS.
-   Realización de   los cruces mensuales entre los maestros de afiliados de Contributivo y Subsidiado de la BDUA, entregados mensualmente por el FOSYGA, y las bases de seguimiento de la SDS, a fin de detectar cambios de régimen de los usuarios y garantizar la reactivación en el régimen subsidiado de quienes se retiran o desafilian del régimen contributivo y que no les aplica la movilidad de régimen,   lo anterior para garantizar el aseguramiento de la Población.
-  Poblaciones Especiales:  Se participa a nivel general en todas las convocatorias de poblaciones especiales:
• Población infantil abandonada a cargo del Instituto Colombiano de Bienestar Familiar - ICBF.
• Menores desvinculados del conflicto armado.
• Población infantil vulnerable bajo protección en instituciones diferentes al ICBF.
• Población en condiciones de desplazamiento forzado
• Comunidades Indígenas.
• Población desmovilizada.
• Personas mayores en centros de protección.
• Población ROM
• Personas incluidas en el programa de protección a testigos
• Población Damnificada de Venezuela reportada por el Ministerio de Salud y Protección Social - MSPS.
• Población privada de la libertad a cargo de las entidades territoriales
En el grupo de otras poblaciones que a nivel distrital se han determinado como prioritarias por su condición de vulnerabilidad y que se gestionan de igual manera como las poblaciones antes señaladas se encuentran:
• Población adultos en protección con discapacidad
• Población habitante de calle. 
</t>
  </si>
  <si>
    <t>ASTRID LOPEZ</t>
  </si>
  <si>
    <t>a1lopez@hotmail.com</t>
  </si>
  <si>
    <t>1.291.158 afiliados al régimen subsidiado de salud con continuidad garantizada</t>
  </si>
  <si>
    <t>Numero</t>
  </si>
  <si>
    <t>Garantizar la continuidad de 1’291.158 afiliados al régimen subsidiado de salud y ampliar coberturas hasta alcanzar 1.334,667 en 2020</t>
  </si>
  <si>
    <t xml:space="preserve">Autorizacion del 100% de los servicios de salud  contratados con la red adscrita y complementaria de los la poblacion mayo dentre 17 y 26 años, que demanden servicios de salud  </t>
  </si>
  <si>
    <t>3 políticas públicas distritales que cuentan con información basada en criterios de calidad para la toma de decisiones en la gestión del ciclo de política pública</t>
  </si>
  <si>
    <t xml:space="preserve">Políticas públicas distritales que cuentan con información basada en criterios de calidad
</t>
  </si>
  <si>
    <t xml:space="preserve">No. de políticas públicas distritales que cuentan con información basada en criterios de calidad
</t>
  </si>
  <si>
    <t>Canalización al 80%  de personas identificadas con factores de riesgo  en las acciones desarrolladas en los espacios de vida cotidiana,   para la detección de condiciones crónicas  e inicio de la ruta integral de atención en salud y a servicios sociales, en articulación intersectorial.</t>
  </si>
  <si>
    <t>Porcentaje de personas identificadas con factores de riesgo en los espacios de vida cotidiana que son canalizadas e ingresan a la ruta integral de atención en salud</t>
  </si>
  <si>
    <t>Porcentaje</t>
  </si>
  <si>
    <t>Diseño e implementación de estrategias para la promoción de hábitos de vida saludables y la detección de riesgos relacionados con condiciones crónicas en los espacios de vida cotidiana priorizados.</t>
  </si>
  <si>
    <t xml:space="preserve">Avance en el diseño e implementación de estrategias para la promoción de hábitos de vida saludables y la detección de riesgos relacionados con condiciones crónicas en los espacios de vida cotidiana priorizados </t>
  </si>
  <si>
    <t xml:space="preserve">Porcentaje de avance en el diseño e implementación de estrategias para la promoción de hábitos de vida saludables y la detección de riesgos relacionados con condiciones crónicas en los espacios de vida cotidiana priorizados </t>
  </si>
  <si>
    <t>Diseño e implementación de las estrategias para la prevención universal, selectiva e indicada de consumo de SPA en los espacios de vida cotidiana del Distrito Capital</t>
  </si>
  <si>
    <t>avance en el diseño e implementación de las acciones de la estrategia para la prevención universal, selectiva e indicada de consumo de SPA en los espacios de vida cotidiana</t>
  </si>
  <si>
    <t>Porcentaje de avance en el diseño e implementación de las acciones de la estrategia para la prevención universal, selectiva e indicada de consumo de SPA en los espacios de vida cotidiana</t>
  </si>
  <si>
    <t xml:space="preserve">Diseño e Implementación de una estrategia colectiva encaminada a la oferta de los derechos sexuales y derechos reproductivos que aporte a la reducción de los abortos ilegales en el Distrito Capital </t>
  </si>
  <si>
    <t>Avance de acciones encaminadas a disminuir los  abortos ilegales</t>
  </si>
  <si>
    <t>Porcentaje de avance de acciones encaminadas a disminuir los  abortos ilegales</t>
  </si>
  <si>
    <t>Derecho a la educación</t>
  </si>
  <si>
    <t>Ampliar y garantizar la cobertura, el acceso, la permanencia y la promoción de los estudiantes en el sistema educativo brindando educación gratuita.</t>
  </si>
  <si>
    <t>Reducir las brechas de desigualdad que afectan el  acceso y la permanencia escolar en el Distrito Capital.</t>
  </si>
  <si>
    <t>Reducir las brechas de desigualdad que afectan el  acceso y la permanencia escolar con cobertura escolar, y gratuidad en costos complementarios</t>
  </si>
  <si>
    <t>Porcentaje de jovenes beneficiados con cobertura escolar y gratuidad en costos complementarios</t>
  </si>
  <si>
    <t>(sumatoria de jovenes beneficiados con cobertura escolar y gratuidad en costos complementarios / total de jovenes matrículados en el sistema educativo oficial) x 100%</t>
  </si>
  <si>
    <t>01 Pilar Igualdad de Calidad de Vida</t>
  </si>
  <si>
    <t>07 Inclusión educativa para la equidad</t>
  </si>
  <si>
    <t>117 Acceso y permanencia con enfoque local</t>
  </si>
  <si>
    <t>1 Acompañar 20 localidades en el diseño, implementación, seguimiento y evaluación de planes locales de cobertura educativa, y la implementación de una Ruta del Acceso y la Permanencia Escolar.
2 Modernizar 100% del proceso de matrícula en las localidades con enfoque adecuado de servicio al ciudadano y búsqueda activa de población desescolarizada.
3 Implementar 100% de los colegios oficiales la gratuidad educativa y/o acciones afirmativas para población vulnerable y diversa para facilitar su acceso y la permanencia, especialmente víctimas del conflicto, población rural, extra edad, trabajadores infantiles, grupos étnicos, condición de discapacidad, entre otros.
4 Administrar 37 colegios oficiales mediante la modalidad de administración del servicio educativo, con condiciones de calidad, clima escolar y jornada única.
5 Garantizar 100%o de los colegios no oficiales contratados para la prestación del servicio educativo, la jornada única y las condiciones de calidad, que permitan
atender a los estudiantes que vienen matriculados en esta estrategia y a la población en condición de discapacidad.</t>
  </si>
  <si>
    <t>Los proyectos de inversión de la SED benefician a todas las poblaciones</t>
  </si>
  <si>
    <t xml:space="preserve">Reducir las brechas de desigualdad que afectan las condiciones de acceso y permanencia en el sistema educativo oficial con promoción del bienestar y alimentación escolar </t>
  </si>
  <si>
    <t>Porcentaje de jovenes beneficiados con alimentación y promoción del bienestar</t>
  </si>
  <si>
    <t>(sumatoria de jovenes beneficiados con alimentación y promoción del bienestar / total de jovenes matrículados en el sistema educativo oficial) x 100%</t>
  </si>
  <si>
    <t>1 Beneficiar 780,646 estudiantes matriculados en el Sistema Educativo Oficial del Distrito con complementos alimentarios (refrigerios, desayuno, almuerzo y cena)
3 Amparar 100% de estudiantes matrículados en el Sector oficial del Distrito mediante un seguro o un convenio interadministrativo en caso de accidentes escolares.</t>
  </si>
  <si>
    <t xml:space="preserve">Reducir las brechas de desigualdad que afectan las condiciones de acceso y permanencia en el sistema educativo oficial con movilidad escolar </t>
  </si>
  <si>
    <t>Porcentaje de jovenes beneficiados con movilidad escolar</t>
  </si>
  <si>
    <t>(sumatoria de jovenes beneficiados con movilidad escolar que cumplen requisitos / total de jovenes inscritos que cumplen requisitos) x 100%</t>
  </si>
  <si>
    <t>2 Beneficiar 780,646 estudiantes de colegios oficiales del Distrito con alguna de las modalidades de transporte (Ruta Escolar, Subsidio u otros medios alternativos)</t>
  </si>
  <si>
    <t>Construir un modelo integral de atención educativa diferencial, que permita una educación de calidad, a partir de la garantía de las condiciones mínimas en términos de los apoyos requeridos, contenidos educativos, recursos pedagógicos, y estrategias flexibles para conseguir la participación efectiva de todos los estudiantes, independientemente de sus condiciones o características, en el marco de los derechos humanos y desde el enfoque de género.</t>
  </si>
  <si>
    <t>Atender a los estudiantes con un modelo integral de atención educativa diferencial</t>
  </si>
  <si>
    <t>Porcentaje de jovenes beneficiados con enfoque Diferencial</t>
  </si>
  <si>
    <t>(sumatoria de jovenes beneficiados con enfoque Diferencial según priorización / total de jovenes matriculados según priorización ) x 100%</t>
  </si>
  <si>
    <t>06 Calidad educativa para todos</t>
  </si>
  <si>
    <t>115 Fortalecimiento institucional desde la gestión pedagógica</t>
  </si>
  <si>
    <t>Atender a los estudiantes del Sistema Educativo Oficial con aumento del tiempo escolar mediante la implementación de la jornada única</t>
  </si>
  <si>
    <t>Porcentaje de jovenes beneficiados con jornada Unica</t>
  </si>
  <si>
    <t>(sumatoria de jovenes beneficiados con jornada Unica según priorización / total de jovenes matrículados según priorización) x 100%</t>
  </si>
  <si>
    <t>116 Uso del tiempo escolar y jornada única</t>
  </si>
  <si>
    <t xml:space="preserve">1    Ampliar en 249,000 Estudiantes del Sistema Educativo Oficial el tiempo escolar mediante la implementación de la Jornada Única que permita mayores oportunidades de aprendizaje y potencien sus habilidades fortaleciendo las competencias básicas y la formacion integral, en ambientes de aprendizajes innovadores del colegio y  la ciudad.  </t>
  </si>
  <si>
    <t>Atender a los estudiantes del Sistema Educativo Oficial con aumento del tiempo escolar mediante la implementación del uso del tiempo escolar en el fortalecimiento de habilidades en música, arte, literatura, deporte, ciencia y tecnología, convivencia y formación ciudadana, medio ambiente, lengua extranjera, oralidad, lectura y escritura, entre otros.</t>
  </si>
  <si>
    <t>Porcentaje de jovenes beneficiados con uso del tiempo escolar</t>
  </si>
  <si>
    <t>(sumatoria de jovenes beneficiados con uso del tiempo escolar según priorización / total de jovenes matrículados según priorización ) x 100%</t>
  </si>
  <si>
    <t xml:space="preserve">2    Garantizar en 290,500 Estudiantes la permanencia escolar, el desarrollo y fortalecimiento de habilidades en música, arte, literatura, deporte, ciencia y tecnología, convivencia y formación ciudadana, medio ambiente, lengua extranjera, oralidad, lectura y escritura, entre otros. </t>
  </si>
  <si>
    <t>Atender a los estudiantes con educación media integral mediante la generación de mayores oportunidades de exploración, orientación y mejoramiento de competencias básicas, técnicas, tecnológicas, sociales y emocionales</t>
  </si>
  <si>
    <t>Porcentaje de jovenes beneficiados con desarrollo integral de la educación media</t>
  </si>
  <si>
    <t>(sumatoria de jovenes beneficiados con desarrollo integral de la educación media según priorización / total de jovenes matrículados según priorización) x 100%</t>
  </si>
  <si>
    <t xml:space="preserve">114 Desarrollo integral de la educación media </t>
  </si>
  <si>
    <t xml:space="preserve">1    Apoyar y acompañar a 270 colegios en el desarrollo y fortalecimiento de las competencias básicas, técnicas, tecnológicas y socioemocionales de los estudiantes de 10° y 11° 2    Apoyar y acompañar a 160 colegios en la implementación del programa distrital de orientación socio-ocupacional para asegurar el desarrollo integral de los estudiantes.
</t>
  </si>
  <si>
    <t>Atender a los estudiantes con Educación Superior, generando nuevas oportunidades de acceso, con calidad y pertinencia</t>
  </si>
  <si>
    <t>Porcentaje de estudiantes beneficiados con educación Superior</t>
  </si>
  <si>
    <t>(sumatoria de estudiantes beneficiados con educación Superior que cumplen requisitos / total de estudiantes que cumplen requisitos) x 100%</t>
  </si>
  <si>
    <t>08 Acceso con calidad a la educación superior</t>
  </si>
  <si>
    <t>119 Acceso con calidad a la educación superior</t>
  </si>
  <si>
    <t>Garantizar el derecho a la educación</t>
  </si>
  <si>
    <t>Atender a los estudiantes garantizándoles la prestación del servicio educativo</t>
  </si>
  <si>
    <t>Porcentaje de jovenes beneficiados con la prestación del servicio educativo</t>
  </si>
  <si>
    <t>(sumatoria de jovenes beneficiados con la prestación del servicio educativo / total de jovenes matrículados en el sistema educativo oficial) x 100%</t>
  </si>
  <si>
    <t>01 Pilar Igualdad de Calidad de Vida
03 Pilar Construcción de Comunidad y Cultura Ciudadana
07 Eje transversal Gobierno Legítimo, fortalecimiento local y eficiencia</t>
  </si>
  <si>
    <t>varios programas</t>
  </si>
  <si>
    <t>Varios proyectos estratégicos</t>
  </si>
  <si>
    <t>Varios proyectos de inversión</t>
  </si>
  <si>
    <t>Varias metas</t>
  </si>
  <si>
    <t xml:space="preserve">Hernán G. Roncancio H.
</t>
  </si>
  <si>
    <t xml:space="preserve">
4578300 ext 5058</t>
  </si>
  <si>
    <t xml:space="preserve">Prevención maternidad 277.358.317
Historias en bici             96.759.408
Seriado juvenil             600.000.000
 TOTAL 2017 974.117.725
presupuesto 2017
</t>
  </si>
  <si>
    <t>a demanda</t>
  </si>
  <si>
    <t>Consolidar 6 agrupaciones juveniles</t>
  </si>
  <si>
    <t>No. De agupaciones consolidadasl/ 6 agrupaciones</t>
  </si>
  <si>
    <t xml:space="preserve">Consolidar 6 agrupaciones juveniles
</t>
  </si>
  <si>
    <t>Convenio Carmiña Gallo, con el fin de consolidar las agrupaciones juveniles de la OFB.</t>
  </si>
  <si>
    <t>El proyecto en si tiene 5 metas asociados, pero solo esta se relacionada de manera directa con las poblaciones juveniles</t>
  </si>
  <si>
    <t>Apoyar 170 iniciativas artísticas y  culturales a través de estímulos y otras estrategias de fomento</t>
  </si>
  <si>
    <t>Apoyar 145 iniciativas artísticas y  culturales a través de estímulos y otras estrategias de fomento</t>
  </si>
  <si>
    <t>Apoyar 15 iniciativas artísticas y  culturales a través de estímulos y otras estrategias de fomento</t>
  </si>
  <si>
    <r>
      <t>En el marco del proyecto 1115- Fomento para las Artes y la Cultura, la Fundación Gilberto Alzate Avendaño,  desarrolla un programa de estímulos que busca fomentar y fortalecer el campo de las artes plásticas y visuales y las expresiones artísticas y culturales. En la vigencia 2017 se lanzarán 15 concursos que otorgarán 125 premios a artistas y/o colectivos de artistas de la ciudad y se seleccionarán 45 jurados para un total de 170 iniciativas apoyadas en la vigencia.   Las convocatorias realizadas tienen un alcance metropolitano y están dirigidas a todos los grupos poblacionales y etarios de la ciudad entre los cuales se encuentra el grupo de Jóvenes, el presupuesto asignado  en la vigencia 2017 es de 684 millones de pesos.
Sin embargo se destacan las siguientes iniciativas específicas para el grupo de jóvenes:
-  C</t>
    </r>
    <r>
      <rPr>
        <b/>
        <sz val="9"/>
        <color rgb="FF000000"/>
        <rFont val="Calibri"/>
        <family val="2"/>
        <scheme val="minor"/>
      </rPr>
      <t>onvocatoria II Salón de Arte Joven:</t>
    </r>
    <r>
      <rPr>
        <sz val="9"/>
        <color rgb="FF000000"/>
        <rFont val="Calibri"/>
        <family val="2"/>
        <scheme val="minor"/>
      </rPr>
      <t xml:space="preserve"> concurso  dirigido a jóvenes artistas para seleccionar obras o propuestas artísticas sin restricción de prácticas y medios Las obras o propuestas seleccionadas se presentarán en  dos muestras colectivas consecutivas en las salas de exhibición de la entidad. se realizarán  6 eventos  y se espera contar con la asistencia de 450 participantes, este proyecto tiene un presupuesto asignado de 30 millones de pesos.</t>
    </r>
    <r>
      <rPr>
        <b/>
        <sz val="9"/>
        <color rgb="FF000000"/>
        <rFont val="Calibri"/>
        <family val="2"/>
        <scheme val="minor"/>
      </rPr>
      <t xml:space="preserve">
-  Programación Artística:</t>
    </r>
    <r>
      <rPr>
        <sz val="9"/>
        <color rgb="FF000000"/>
        <rFont val="Calibri"/>
        <family val="2"/>
        <scheme val="minor"/>
      </rPr>
      <t xml:space="preserve">  se tienen previsto dos premios de música para jóvenes de 18 a 29 años por valor de 2 millones de pesos para un total de  cuatro millones de pesos. </t>
    </r>
    <r>
      <rPr>
        <b/>
        <sz val="9"/>
        <color rgb="FF000000"/>
        <rFont val="Calibri"/>
        <family val="2"/>
        <scheme val="minor"/>
      </rPr>
      <t xml:space="preserve">
-  Festival Centro 2018:</t>
    </r>
    <r>
      <rPr>
        <sz val="9"/>
        <color rgb="FF000000"/>
        <rFont val="Calibri"/>
        <family val="2"/>
        <scheme val="minor"/>
      </rPr>
      <t xml:space="preserve"> se ejecutará  la línea Jóvenes Talentos en la cual  se escogerán 10 agrupaciones de jóvenes que recibirán un premio de un millón quinientos mil pesos cada uno para un total de 15 millones de pesos.
_ </t>
    </r>
    <r>
      <rPr>
        <b/>
        <sz val="9"/>
        <color rgb="FF000000"/>
        <rFont val="Calibri"/>
        <family val="2"/>
        <scheme val="minor"/>
      </rPr>
      <t>Convocatoria " Crónicas de Centro</t>
    </r>
    <r>
      <rPr>
        <sz val="9"/>
        <color rgb="FF000000"/>
        <rFont val="Calibri"/>
        <family val="2"/>
        <scheme val="minor"/>
      </rPr>
      <t xml:space="preserve">" Esta orientada a estimular la creación derl lenguaje audiovisual de crónicas y personajes del centro de la ciudad, otorga 4 premios a jóvenes estudiantes que presenten proyectos audiovisuales por un valor de $4.000.000 para un total de $ 16.000.000. 
De igual manera dentro de la oferta Cultural y Artística de la FUGA se cuenta con una Franja Académica en la que se invitan diferentes colegios públicos para que los estudiantes de 0 a 17 años asistan a los eventos de manera gratuita y se cuenta con la  Franja de las Muestras académicas que están dirigidas a los jóvenes que están egresando de las universidades que tienen programas académicos de teatro, música y danza. </t>
    </r>
  </si>
  <si>
    <t>No. De estímulos, becas, apoyos y alianzas realizados</t>
  </si>
  <si>
    <t>No. De estímulos, becas, apoyos y alianzas realizados/No. De estímulos, becas, apoyos y alianzas programadas</t>
  </si>
  <si>
    <t>Apoyar 56 estímulos a través de becas, premios al sector de música sinfónica, académica y canto lírico.</t>
  </si>
  <si>
    <t>Apoyar 26 estímulos a través de becas, premios al sector de música sinfónica, académica y canto lírico.</t>
  </si>
  <si>
    <t>No. De niños entre 7 y 17 años vinculados a un proyecto de formación orquestal y coral.</t>
  </si>
  <si>
    <t>No. De niños entre 7 y 17 años vinculados a un proyecto de formación orquestal y coral/17.600 niños a atender</t>
  </si>
  <si>
    <t>La meta en atenciones, se encuentra cumplida y el porcentaje del presupuesto ejeuctado se encuenta por encima del 90%, estas atenciones se realizan en el marco de proyecto escolar y centros orquestales</t>
  </si>
  <si>
    <t>Atención de niños entre 7 y 17 años en 31 colegios del distrito, de 18 localidades y en 7 centros orquestales y 5 centros orquestales hospitalarios</t>
  </si>
  <si>
    <t>Adriana González</t>
  </si>
  <si>
    <t>3279797 ext 1835</t>
  </si>
  <si>
    <t>apgonzalez@sdis.gov,co</t>
  </si>
  <si>
    <t>Número de talleres implementados  de transformación de imaginarios y representaciones sociales hacia los jóvenes de los sectores LGBTI en las instituciones educativas.</t>
  </si>
  <si>
    <t>4-Vincular a 13.000 personas del sector educativo y aparatos de justicia a procesos de transformación de imaginarios y representaciones sociales</t>
  </si>
  <si>
    <t>$75.624.000</t>
  </si>
  <si>
    <t>Se deja claridad que el presupuesto relacionado corresponde a lo programado vigencia 2017 para el desarrollo de la meta en general que incluye tanto sector educativo como judicial. Esta es una propuesta de acción desde mi parte que operativiza la misionalidad del proyecto Distrito Diverso  y la actividad allí relacionada, sin embargo lo dejo a criterio de ustedes y de planeación.</t>
  </si>
  <si>
    <t>Sugiero que el nombre del indicador sea solo Número de jóvenes de los sectores LGBTI participando en la ruta deoportunidades juveniles. No es necesario poner la fórmula del  indicador porque esa ya está en la siguiente casilla. En este caso sugiero relacionar solo la meta 3  de atender integralmente personas de los sectores LGBTI sus familias y redes, que es la que mas se relaciona con dicha actividad</t>
  </si>
  <si>
    <t xml:space="preserve">Numero  de diálogos realizados  con jovenes para la formulacion de  la PPJ
</t>
  </si>
  <si>
    <t>sumatoria  de diálogos realizados  con jovenes para la formulacion de  la PPJ</t>
  </si>
  <si>
    <t xml:space="preserve">427 diálogos realizados con jovénes para la formulación de la política
</t>
  </si>
  <si>
    <t xml:space="preserve"> Numero de jóvenes Informados en la localidad sobre la existencia de una ruta integral de atención, y en prevención de la Utilización de Sustancias Psicoactivas (SPA), utilización de violencias y de la maternidad y paternidad temprana. </t>
  </si>
  <si>
    <t xml:space="preserve"> Sumatoria de jóvenes Informados en la localidad sobre la existencia de una ruta integral de atención, y en prevención de la Utilización de Sustancias Psicoactivas (SPA), utilización de violencias y de la maternidad y paternidad temprana. </t>
  </si>
  <si>
    <t>Numero de jovenes vinculados de la localidad a la ruta de oportunidades juveniles (ROJ) mediante el banco de talentos</t>
  </si>
  <si>
    <t>Sumatoria de jovenes vinculados de la localidad a la ruta de oportunidades juveniles (ROJ) mediante el banco de talentos / N° de jóvenes programados en el banco de talentos de la Ruta de Oportunidades Juveniles (ROJ)) * 100</t>
  </si>
  <si>
    <t>El proyecto es de Carater Indirecto y corresponde a la Formulacion de La politica Pubñica de Juventud (Política Pública de Juventud 2017-2027 para garantizar a todos los y las jóvenes el ejercicio pleno de la
ciudadanía (civil, social y pública).</t>
  </si>
  <si>
    <t xml:space="preserve">La formulación de la Política Pública implica la participación activa  de todos los sectores de la ciudad. Para ello, se tiene contemplada la estrategia de consulta entre las cuales los jóvenes pueden participar ya sea en calle, virtual, espacios de participación como los consejos locales de juventud, entre otros, gremios y universidades.
Para el caso de la Red, también es una estrategia para todos los actores de la ciudad que desarrollan y tienen iniciativas de cultura ciudad, entre ellas pueden vincularse los jóvenes.
Para el caso de Transformaciones Culturales, se tienen priorizadas 9 estrategias distritales que afectan a todos los habitantes de la ciudad como movilidad, relaciones no violentas, evasión en trasmilenio,  cuidado y valoración del entorno, violencia contra las mujeres, lucha contra el machismo, respeto a la diferencia. Una de las estrategias distritales priorizadas en 2017 que vincula directamente a los jóvenes, es la prevención de maternidad y paternidad tempranas. </t>
  </si>
  <si>
    <t xml:space="preserve"> 
Los $16.190.000.000  corresponde a la meta del total de los 1.400 deportistas, compuesta por los diferentes grupos etarios, dentro de los cuales se encuentra el segmento de "Juventud"
La magnitud de esta meta se encuentra en revisión y podrá aumentar o disminuir; la meta definitiva se tendrá a finales del mes de abril.</t>
  </si>
  <si>
    <t>Es una meta  por demanda,  Son proyectos de inversión que cuentan con metas y  presupuestos globales, sin distinguir grupos etarios ni poblacionales.     Frente a la información presupuestal se precisa que la Secretaría Distrital de Movilidad presupuestalmente no maneja rubros exclusivos para grupos poblacionales, toda vez que los proyectos de inversión que desarrolla dentro del marco del Plan de Desarrollo Distrital están dirigidos al  beneficio de la población del Distrito en general. En consecuencia, los valores reportados corresponden al total programado y ejecutado por meta.</t>
  </si>
  <si>
    <t>Porcentaje de jóvenes involucrados en el desarrollo de estrategias de educación ambiental, para propiciar el desarrollo de procesos de sensibilización divulgación y educación ambiental sobre el uso racional sostenible y la conservación de los recursos naturales y la biodiversidad.</t>
  </si>
  <si>
    <t>(∑ de jóvenes involucrados en el desarrollo de estrategias educación ambiental para propiciar el desarrollo de procesos de sensibilización divulgación y educación ambiental sobre el uso racional sostenible y la conservación de los recursos naturales y la biodiversidad/ Total de jóvenes que solicitan atención en la Oficina de Particpación, Educación y Localidades) * 100</t>
  </si>
  <si>
    <t>Las metas contempladas en este proyecto de inversión son  globales y estan dirigidas a todos los grupos poblacionales de Bogotá atendidos por la SDA, por tal razón no es posible especificar un rubro presupuestal para la atención de la  población jóven presente en el D.C.</t>
  </si>
  <si>
    <t>Generar  condiciones de equidad a través de la restitución y restablecimiento de los derechos de las poblaciones que por dificultades en el acceso a bienes y servicios, o por marginación política o sociocultural, se encuentran vulneradas, excluidas o ante situaciones de riesgo.</t>
  </si>
  <si>
    <t xml:space="preserve">Contribuir en la reducción de las brechas de desigualdad e inequidad de género, en el ejercicio de derechos de las mujeres en la ciudad de Bogotá, urbana y rural, en los diferentes niveles de la Administración Distrital a través del desarrollo de acciones afirmativas, la formulación, la implementación, el seguimiento y la evaluación de políticas y sus instrumentos atendiendo los enfoques de género, diferencial y derechos de las mujeres, para el periodo 2016-2020._x000D_
</t>
  </si>
  <si>
    <t> Implementar la estrategia de territorialización la Política Pública de Mujeres y Equidad de Género en el nivel local, fomentando el desarrollo de capacidades de las mujeres y sus organizaciones, contribuyendo al ejercicio pleno de su ciudadanía.</t>
  </si>
  <si>
    <t>Identificar, generar, divulgar y compartir conocimientos y metodologías relacionadas con las intervenciones para la garantía de los derechos de las mujeres en el marco de la implementación de la Política Pública de Mujeres y_x000D_
Equidad de Género en el Distrito Capital.</t>
  </si>
  <si>
    <t xml:space="preserve">Implementar una estrategia de prevención del delito a través de intervenciones situaciones y de cultura ciudadana en el marco del PISCJ
</t>
  </si>
  <si>
    <t xml:space="preserve">Fortalecer programas orientados al monitoreo del comportamiento de la violencia y de la participación de los y las jóvenes en éstos. </t>
  </si>
  <si>
    <t>Porcentaje de entornos escolares intervenidos en el Distrito Capital</t>
  </si>
  <si>
    <t>Porcentaje de adolescentes atendidos en el programa de  prevención de ingreso y reincidencia en actividades delictivas en el Sistema de Responsabilidad Penal para Adolescentes - SRPA</t>
  </si>
  <si>
    <t>Numero  de adolescentes seleccionados y atendidos  en el programa PDJJR  que  van  a resolver  sus conflictos con la ley ,  a través del programa de Justicia Juvenil Restaurativa</t>
  </si>
  <si>
    <t>Porcentaje de implementación  del Modelo de atención para Adolescentes privados de la  libertad en Bogotá, con Enfoque Diferencial y Restaurativo.</t>
  </si>
  <si>
    <t>(Sumatoria de entornos escolares intervenidos/ Total  de entornos escolares priorizados)*100</t>
  </si>
  <si>
    <t>(Sumatoria de adolescentes que culminan el programa /Total de adolescentes priorizados para participar en el programa)*100</t>
  </si>
  <si>
    <t xml:space="preserve">Sumatoria de adolescentes atendidos que fueron priorizados para la atención PDJJR (resolución de conflictos con la ley)  </t>
  </si>
  <si>
    <t xml:space="preserve">(Sumatoria de fases implementadas  del Modelo de Atención  para Adolescentes privados de la  libertad  en Bogotá, con enfoque diferencial y Restaurativo/total de fases a implementar del Modelo de Atención  para Adolescentes privados de la  libertad  en Bogotá, con enfoque diferencial y Restaurativo)*100 </t>
  </si>
  <si>
    <t>Implementar 100% una estrategia de  prevención del delito  en jóvenes a través de intervenciones situacionales  y la promoción de la cultura ciudadana, en el marco del PISCJ (Plan integral de Seguridad, convivencia y Justicia)</t>
  </si>
  <si>
    <t>$891.798.822 (a primer semestre de 2017 correspondiente al total del proyecto 7512)</t>
  </si>
  <si>
    <t>5,7% (1 semestre 2017)</t>
  </si>
  <si>
    <r>
      <t xml:space="preserve">Los $3.143.750.000  del presupuesto programado corresponden al total de la asignación presupuestal para el proyecto de Seguridad y Convivencia en el Distrito Capital, meta de Prevención del Delito. El 30,5% corresponden a $960 millones de los contratos de prestación de servicios de 40 gestores de convivencia que realizan acompañamiento a </t>
    </r>
    <r>
      <rPr>
        <u/>
        <sz val="10"/>
        <rFont val="Cambria"/>
        <family val="1"/>
      </rPr>
      <t>Entornos Escolares.
Especificar que se entiende por fortalecer.</t>
    </r>
  </si>
  <si>
    <t>Implementar 100% una estrategia de  prevención del delito  en jóvenes a través de intervenciones sociales poblacionales y la promoción de la cultura ciudadana, en el marco del PISCJ (Plan integral de Seguridad, convivencia y Justicia)</t>
  </si>
  <si>
    <t>Los $3.143.750.000  del presupuesto programado corresponden al total de la asignación presupuestal para el proyecto de Seguridad y Convivencia en el Distrito Capital, meta de Prevención del Delito. El 28,6% del presupuesto programado para la estrategia de prevención del delito ($900 millones) corresponde a la estructuración de la estrategia de CBT con población joven</t>
  </si>
  <si>
    <t>Especificar caeda fase y el porcentaje que se espera lograr para sumar el 100%</t>
  </si>
  <si>
    <t>Porcentaje  de campañas de promoción para el  incentivo del uso de la bicicleta realizadas</t>
  </si>
  <si>
    <t>sumatoria de campañas realizadas/total de campañas programdas*100%</t>
  </si>
  <si>
    <t>En el primer semestre se ha efectuado:
64 campañas (32 - Teo Bien,, 4 -juego de roles, 6 otras, 12 Encuentros con ciudadanosy colectivos, 12 Charlas - Cambia el Chip)
Programadas 64</t>
  </si>
  <si>
    <t>Número de estudios para la optimización de la red de ciclo rutas y complementarios aprobados</t>
  </si>
  <si>
    <t>sumatoria de estudios  para la optimización de la red de ciclo rutas y servicios complementarios aprobados</t>
  </si>
  <si>
    <t>En el primer semestre se ha efectuado 7 estudios.  4 enfocadas a la optimizacion de la ibfraestructura y 3 productos relacionados con servicios complementarios
Programados:7</t>
  </si>
  <si>
    <t xml:space="preserve">Número de jornadas de formación y sensibilización </t>
  </si>
  <si>
    <t xml:space="preserve">Sumatoria de talleres de formación y sensibilizacción </t>
  </si>
  <si>
    <t>pilar democracia urbana</t>
  </si>
  <si>
    <t>mejor movilidad para todos</t>
  </si>
  <si>
    <t>Número de personas formas en temas de seguridad vial</t>
  </si>
  <si>
    <t>Sumatoria de personas formas en temas de seguridad vial</t>
  </si>
  <si>
    <t xml:space="preserve">Toda la comunidad </t>
  </si>
  <si>
    <t>146 -seguridad y comportamientos para la movilidad</t>
  </si>
  <si>
    <t xml:space="preserve">Implementación del Plan Distrital de Seguridad Vial. </t>
  </si>
  <si>
    <t xml:space="preserve">118 - Implementar el 100% de la estrategia para el mejoramiento del transporte en bicicleta </t>
  </si>
  <si>
    <t xml:space="preserve">Formar y sensibilizar en eapacios encaminados a crear conciencia en temas de comportamiento de tránsito, así como temas de corresponsabilidad ciudadana,empoderamiento,  y promueven la participación en temas de movilidad. </t>
  </si>
  <si>
    <t xml:space="preserve">La Secretaría Distrital de Movilidad hace presencia en las 20 localidades a traves de los Centros Locales de Movilidad quienes adelantan actividades dirigidos a la ciudadania en general para dar cumplimiento al Plan  Institucional de Participación. </t>
  </si>
  <si>
    <t xml:space="preserve">Los Centros Locales de Movilidad adelantan acciones a traves de sus 4 lineas estrategicas: participación, formación, información y técnica que van dirigidas a la ciudadanía en general. </t>
  </si>
  <si>
    <t xml:space="preserve">En los centros Locales de movilidad se han atendido  en  han realizado en el primer semestre de 2017 421 talleres de formación y sensibilización dirigidas a la ciudadania en general </t>
  </si>
  <si>
    <t>Formar personas en temas de seguridad vial, en escenarios como (instituciones educativas, entidades públicas y privadas)</t>
  </si>
  <si>
    <t>Durante el segundo trimestre se formaron 28.553 personas en temas de seguridad vial en escenarios educativos, empresariales y acciones pedagógicas.</t>
  </si>
  <si>
    <t>Durante el primer trimestre se contrató un aparte del equipo técnico de pedagógos y se   formaron 28.553 personas en temas de seguridad vial en escenarios educativos, empresariales y acciones pedagógicas.</t>
  </si>
  <si>
    <t xml:space="preserve">
Las actividades realizadas en el componente de promoción en el primer semestre fueron:
- Contratación del equipo técnico programado
- Se adelantaron jornadas de las campañas:
   "Te veo Bien" en vía con una frecuencia aproximada de 2 veces por semana. (Entre las más relevantes: el día sin carro se    efectuaron en 9 puntos de la  ciudad con campañas en vía y en 2 universidades, Apoyo a la iniciativa de responsabilidad Social de la Bavaría entorno a la seguridad vial en le marco campaña "Etiquetas reflectivas"  Pony Malta)
  Uso de la infraestructura vial para en la Carrera 11 entre Calle 82 y 100
  Juego de Roles  con operadores de SITP (Tranzit, Consorcio Express y Este es Mi Bus) 
- Se adelantaron talleres con colectivos de bicicleta  (Fontibón, Suba, Tunjuelito, Usaquén, Chapinero, Candelaria, Santa Fe, Teusaquillo y Barrios Unidos).
- Realización de reuniones con algunos líderes de colectivos con el fin de afianzar las estrategias de seguridad que lleva a cabo la SIJIN y Seccional de Inteligencia Policial (SIPOL).
- Desarrollo de la estrategias
    Onda Bici Segura"  en los corredores  Av. Ciudad de Cali - Alameda el Porvenir , Calle 80 – Calle 92 ,  Canal Torca y 
    Av. Ciudad de Cali – Hospital de Suba.
     Pasos Seguros de forma simultanea con Onda Bici Segura en  Av. Ciudad de Cali con la Av. Américas, Av. Ciudad de Cali con Av. Calle 63, Av. Boyacá con Av. Calle 26, Av. Calle 100 con Carrera 19 e  Ingreso del portal 80. 
- Realización de charlas enfocadas a motivar el uso de la bicicleta "Cambaindo el Chip", en 12 entiades nacionales, distrital y universidades principalmente,
</t>
  </si>
  <si>
    <r>
      <t xml:space="preserve">Las actividades realizadas en el componente de optimización en el primer semestre fueron:
 </t>
    </r>
    <r>
      <rPr>
        <b/>
        <sz val="10"/>
        <color theme="1"/>
        <rFont val="Calibri Light"/>
        <family val="1"/>
        <scheme val="major"/>
      </rPr>
      <t>ESTUDIOS (Planeación e Implementación de ciclorrutas en calzada)</t>
    </r>
    <r>
      <rPr>
        <sz val="10"/>
        <color theme="1"/>
        <rFont val="Calibri Light"/>
        <family val="2"/>
        <scheme val="major"/>
      </rPr>
      <t xml:space="preserve">
 • Conexión ciclorruta costado norte en la Av. Américas por Avenida Carrera 68
   • Ciclorruta Calle 8ª sur entre las Carreras 30 y 50 (prueba piloto
   • Ciclorruta Carrera 16 y 19 entre las Calles 32 y 76 (prueba Piloto)
   • Cuatro (4) conexiones seguras para ciclistas en la localidad de Kennedy 
</t>
    </r>
    <r>
      <rPr>
        <b/>
        <sz val="10"/>
        <color theme="1"/>
        <rFont val="Calibri Light"/>
        <family val="1"/>
        <scheme val="major"/>
      </rPr>
      <t>CONSULTORíA</t>
    </r>
    <r>
      <rPr>
        <sz val="10"/>
        <color theme="1"/>
        <rFont val="Calibri Light"/>
        <family val="2"/>
        <scheme val="major"/>
      </rPr>
      <t xml:space="preserve">
- En el marco de la ejecucion del Contrato de Consultoría No. 2016-1253 suscrito entre la SDM y la firma CAL Y MAYOR Y ASOCIADOS S.C., cuyo objeto es “Definir la red de cicloparqueaderos, su estructura financiera y un plan de priorización e implementación para mejorar las condiciones de seguridad y accesibilidad a los usuarios de la bicicleta en Bogotá D.C. A la fecha se han aprobado las tres de cinco fases del contrato,
-
</t>
    </r>
    <r>
      <rPr>
        <b/>
        <sz val="10"/>
        <color theme="1"/>
        <rFont val="Calibri Light"/>
        <family val="1"/>
        <scheme val="major"/>
      </rPr>
      <t>SERVICIOS COMPLEMENTARIOS</t>
    </r>
    <r>
      <rPr>
        <sz val="10"/>
        <color theme="1"/>
        <rFont val="Calibri Light"/>
        <family val="2"/>
        <scheme val="major"/>
      </rPr>
      <t xml:space="preserve">
   En el marco de la estrategía "Sellos de Calidad de CicloParqueaderos, con corte a 16 de junio  se han certificado un total de 11 cicloparqueaderos,  de los cuales 9 son públicos y 2  privados, con un total de 1966 cupos de parqueo de bicicletas certificados)
  NOTA.  La estrategia busca mejorar el servicio de cicloparqueaderos e incrementar su oferta en Bogotá D.C., a través del reconocimiento público a los parqueaderos, entidades y empresas que se caracterizan por brindar a los ciclistas un cicloparqueadero de calidad, seguro y con servicios complementarios.</t>
    </r>
  </si>
  <si>
    <t>Acciones Específicas</t>
  </si>
  <si>
    <t xml:space="preserve">Atender para protección de derechos   a jóvenes lideres y  lideresas del distrito,   LGBTI, víctima de Trata o líderes(as), Defensores(as) de DDHH ), para la garantia y protección de derechos. </t>
  </si>
  <si>
    <t>Diseño e implementación de estrategias para el ejercicio pleno de los derechos sexuales y los derechos reproductivos, encaminadas a la reducción del embarazo no planeado y reconocimiento de la Sentencia C355 de 2006, con énfasis en el espacio comunitario.</t>
  </si>
  <si>
    <t xml:space="preserve">
Diseño e implementación de estrategias para la reducción de la maternidad y paternidad temprana</t>
  </si>
  <si>
    <t>Desarrollo de acciones colectivas dirigidas a organizaciones de personas viviendo con VIH para el reconocimiento de derechos en salud y promoción de prácticas de  cuidado de la salud.</t>
  </si>
  <si>
    <t xml:space="preserve">
Desarrollo de estrategias para el abordaje integral de una sexualidad placentera y libre de ITS, con énfasis en el acceso al tamizaje en VIH como un derecho en salud, en el marco de los derechos sexuales y derechos reproductivos. </t>
  </si>
  <si>
    <t>1.Garantizar la atención y mejorar el acceso a los servicios a más de 1.500.000 habitantes de Bogotá D.C. con el nuevo modelo de atención integral.</t>
  </si>
  <si>
    <t xml:space="preserve">
2. Reducir para 2020 la tasa de mortalidad asociada a condiciones crónicas a 15 por cada 100.000 menores de 70 años.</t>
  </si>
  <si>
    <t>3.Aumentar al 30% la cobertura en detección temprana de alteraciones relacionadas con condiciones crónicas, (Cardiovascular, Diabetes, EPOC, Cáncer).</t>
  </si>
  <si>
    <t>5. Reducir a 2020, en una quinta parte, el diferencial de las localidades en donde se concentra el 64,7% de la proporción de prevalencia de alteraciones en la salud relacionadas con trastorno de ansiedad, trastorno depresivo, trastorno afectivo bipolar, trastorno mental, enfermedad neuropsiquiátrica y consumo problemático de alcohol.</t>
  </si>
  <si>
    <t>Avance en el diseño e implementación de estrategias encaminadas a la reducción del embarazo no planeado</t>
  </si>
  <si>
    <t>Porcentaje de avance en el diseño e implementación de estrategias encaminadas a la reducción del embarazo no planeado</t>
  </si>
  <si>
    <t>14. A 2020 disminuir la tasa específica de fecundidad en mujeres menores de 19 años en 6%.</t>
  </si>
  <si>
    <t>Avance en el diseño e implementación de estrategias encaminadas a la reducción de la maternidad y paternidad temprana</t>
  </si>
  <si>
    <t>Porcentaje de avance en el diseño e implementación de estrategias encaminadas a la reducción de la maternidad y paternidad temprana</t>
  </si>
  <si>
    <t>Avance en el desarrollo de acciones colectivas y organizaciones de personas viviendo con VIH con intervenciones colectivas para el reconocimiento de derechos en salud y promoción de prácticas de cuidado de la salud.</t>
  </si>
  <si>
    <t>Porcentaje de avance en el desarrollo de acciones colectivas y organizaciones de personas viviendo con VIH con intervenciones colectivas para el reconocimiento de derechos en salud y promoción de prácticas de cuidado de la salud.</t>
  </si>
  <si>
    <t>20. A 2020 el 80% de las personas viviendo con VIH en el Distrito Capital, cuentan con tamizaje, conocen su diagnóstico y alcanzan una carga viral indetectable.</t>
  </si>
  <si>
    <t xml:space="preserve">Avance en el desarrollo de estrategias de tamizaje implementadas para el abordaje integral de una sexualidad placentera y libre de ITS. </t>
  </si>
  <si>
    <t xml:space="preserve">Porcentaje de avance en el desarrollo de estrategias de tamizaje implementadas para el abordaje integral de una sexualidad placentera y libre de ITS. </t>
  </si>
  <si>
    <t>31.Realizar acciones encaminadas a disminuir el porcentaje de abortos ilegales a 2020.</t>
  </si>
  <si>
    <t>Realizar dialogos con jovenes para la formulacion de la PPJ e en dos fases.
1. Horizonte de sentido.
2 formulacion.</t>
  </si>
  <si>
    <t xml:space="preserve">Informar jóvenes en la localidad sobre la existencia de una ruta integral de atención, y en prevención de la Utilización de Sustancias Psicoactivas (SPA), utilización de violencias y de la maternidad y paternidad </t>
  </si>
  <si>
    <t>Vincular jóvenes de la localidad a la ruta de oportunidades juveniles (ROJ). mediante el banco de talentos y procesos de formación</t>
  </si>
  <si>
    <t>Realizar campañas de promoción para incentivar el uso de la bicicleta</t>
  </si>
  <si>
    <t>Realizar estudios para la optimizacion de la red de ciclorrutas y servicios complementarios</t>
  </si>
  <si>
    <t>Realizar talleres de formación y sensibilización en normas de transito y de corresponsabilidad ciudadana. </t>
  </si>
  <si>
    <t>Formar personas en temas de seguridad vial</t>
  </si>
  <si>
    <t>Involucrar a los jovenene en los_procesos_de_sensibilización_divulgación_y_educación_ambiental_sobre_el_uso_racional_sostenible_y_la_conservación_de_los_recursos_naturales_y_la_biodiversidad_que_permita_la_construcción_de_una_cultura_responsable_con_los_territorios_rurales_y_urbanos_de_la_ciudad</t>
  </si>
  <si>
    <t>Realizar intervenciones en entornos escolares priorizados con el fìn de fortalecerlos a través de mecanismos de promociòn de la corresponsabilidad institucional y ciudadana.</t>
  </si>
  <si>
    <t>Vincular y atender a adolescentes en un programa para prevenir el ingreso y la reincidencia en actividades delictivas  en el Sistema de Responsabilidad Penal para Adolescentes - SRPA</t>
  </si>
  <si>
    <t>Priorizar adolescentes para la atención en el marco del  Programa Distrital de Justicia Juvenil Restaurativa (PDJJR) </t>
  </si>
  <si>
    <t>Implementar el Modelo de atención para Adolescentes privados de la  libertad en Bogotá, con Enfoque Diferencial y Restaurativo .</t>
  </si>
  <si>
    <t>Implementar los proyectos definidos en el Plan Maestro de Movilidad, mediante la concreción de las políticas,
estrategias, programas, proyectos y metas relacionados con la movilidad del Distrito Capital y la Región-Capital, y
establecer las normas generales que permitan alcanzar una movilidad segura, equitativa, inteligente, articulada,
respetuosa del medio ambiente, institucionalmente coordinada y financiera y económicamente sostenible para
Bogotá y para la Región.</t>
  </si>
  <si>
    <t>Involucrar jóvenes en procesos de: 
Articulación de procesos territoriales
Semilleros de investigación comunitaria
Inclusión de la dimensión ambiental
Educación ambiental comunitaria</t>
  </si>
  <si>
    <t>Acciones pedagógicas   con enfoque difererncial para la población joven del D.C</t>
  </si>
  <si>
    <t>Número de jóvenes participantes en acciones de educación ambiental en el D.C.</t>
  </si>
  <si>
    <t>Implementar  el  100% de talleres que solicitan  las instituciones educativas sobre transformación de imaginarios y representaciones sociales hacia las personas de los sectores LGBTI</t>
  </si>
  <si>
    <t>Disminuir la vulnerabilidad por discriminación, violencias y exclusión social por orientación sexual o identidad de género en Bogotá</t>
  </si>
  <si>
    <t>Número de jóvenes de los sectores LGBTI participando en la ruta de oportunidades juveniles</t>
  </si>
  <si>
    <t>Sumatoria de talleres de transformación de imaginarios y representaciones sociales hacia los jóvenes de los sectores LGBTI en las instituciones educativas realizados/Número de talleres de transformación de imaginarios y representaciones sociales hacia  los jóvenes de los sectores LGBTI en las instituciones educativas solicitados.</t>
  </si>
  <si>
    <t>8,590.000.000</t>
  </si>
  <si>
    <t>carlos.gordillo@gobiernobogota.gov.co</t>
  </si>
  <si>
    <t>ccarvajalg@sdis.gov.co</t>
  </si>
  <si>
    <t>Crear 5 Políticas públicas distritales que cuentan con información basada en criterios de calidad para la toma de decisiones en la gestión del ciclo de política pública</t>
  </si>
  <si>
    <t>Carlos Gordillo</t>
  </si>
  <si>
    <t>cantidad de jóvenes etnicos atentidios en los espacios de atencion diferenciada de minorias étnicas de la ciudad</t>
  </si>
  <si>
    <t>sumatoria de jovenes atendidos / # total de poblaciones que demandaron atención ante la SDG*100</t>
  </si>
  <si>
    <t>Judith Arrieta</t>
  </si>
  <si>
    <t>marrieta@jbb.gov.co</t>
  </si>
  <si>
    <t>Fortalecer los procesos de formación en competencias cambientales para la participación en el Distrito Capital</t>
  </si>
  <si>
    <t>Aumentar el conocimiento de procesos terrotiaresl y semilleros de investigación en el cuidado y protección de los bienes y servicios ambientales, a través de  la
participación y educación de la ciudadanía, en el Distrito Capital.</t>
  </si>
  <si>
    <t>Fortalecer los procesos de inclusión de gestión social</t>
  </si>
  <si>
    <t xml:space="preserve">Número de niños, niñas y adolescentes vinculados procesos de educación ambiental a través de la implementación del centro de interés </t>
  </si>
  <si>
    <t>Número de personas incluidas en una estrategia de gestión social articulada.</t>
  </si>
  <si>
    <t>El presupuesto de esta meta es para toda la poblacion del Distrito Capital por lo tanto no se cuenta con rubros disciminados para la poblacion joven.
El indicador corresponde a la meta relacionada.</t>
  </si>
  <si>
    <t>100% de la población pobre no asegurada con atención garantizada en servicios de salud y no POS-S</t>
  </si>
  <si>
    <t>11.1%</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</si>
</sst>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 #,##0.00_);_(&quot;$&quot;\ * \(#,##0.00\);_(&quot;$&quot;\ * &quot;-&quot;??_);_(@_)"/>
    <numFmt numFmtId="164" formatCode="_-* #,##0\ _€_-;\-* #,##0\ _€_-;_-* &quot;-&quot;\ _€_-;_-@_-"/>
    <numFmt numFmtId="165" formatCode="_-* #,##0.00\ _€_-;\-* #,##0.00\ _€_-;_-* &quot;-&quot;??\ _€_-;_-@_-"/>
    <numFmt numFmtId="166" formatCode="&quot;$&quot;#,##0;[Red]\-&quot;$&quot;#,##0"/>
    <numFmt numFmtId="167" formatCode="&quot;$&quot;#,##0.00;[Red]\-&quot;$&quot;#,##0.00"/>
    <numFmt numFmtId="168" formatCode="_ &quot;Bs.&quot;\ * #,##0_ ;_ &quot;Bs.&quot;\ * \-#,##0_ ;_ &quot;Bs.&quot;\ * &quot;-&quot;_ ;_ @_ "/>
    <numFmt numFmtId="169" formatCode="_ * #,##0_ ;_ * \-#,##0_ ;_ * &quot;-&quot;_ ;_ @_ "/>
    <numFmt numFmtId="170" formatCode="_ &quot;Bs.&quot;\ * #,##0.00_ ;_ &quot;Bs.&quot;\ * \-#,##0.00_ ;_ &quot;Bs.&quot;\ * &quot;-&quot;??_ ;_ @_ "/>
    <numFmt numFmtId="171" formatCode="_ * #,##0.00_ ;_ * \-#,##0.00_ ;_ * &quot;-&quot;??_ ;_ @_ "/>
    <numFmt numFmtId="172" formatCode="&quot;$&quot;\ #,##0"/>
    <numFmt numFmtId="173" formatCode="_-* #,##0\ _€_-;\-* #,##0\ _€_-;_-* &quot;-&quot;??\ _€_-;_-@_-"/>
    <numFmt numFmtId="174" formatCode="_-[$$-240A]\ * #,##0.00_ ;_-[$$-240A]\ * \-#,##0.00\ ;_-[$$-240A]\ * &quot;-&quot;??_ ;_-@_ "/>
    <numFmt numFmtId="175" formatCode="[$$-240A]\ #,##0.00"/>
    <numFmt numFmtId="176" formatCode="#,##0,,"/>
    <numFmt numFmtId="177" formatCode="_(&quot;$&quot;\ * #,##0_);_(&quot;$&quot;\ * \(#,##0\);_(&quot;$&quot;\ * &quot;-&quot;??_);_(@_)"/>
    <numFmt numFmtId="178" formatCode="0.0%"/>
    <numFmt numFmtId="179" formatCode="_-[$$-409]* #,##0.00_ ;_-[$$-409]* \-#,##0.00\ ;_-[$$-409]* &quot;-&quot;??_ ;_-@_ "/>
    <numFmt numFmtId="180" formatCode="[$$-240A]#,##0;[Red]\([$$-240A]#,##0\)"/>
    <numFmt numFmtId="181" formatCode="&quot;$&quot;\ #,##0;[Red]&quot;$&quot;\ #,##0"/>
    <numFmt numFmtId="182" formatCode="dd\-mm\-yy;@"/>
    <numFmt numFmtId="183" formatCode="_-&quot;$&quot;* #,##0_-;\-&quot;$&quot;* #,##0_-;_-&quot;$&quot;* &quot;-&quot;??_-;_-@_-"/>
    <numFmt numFmtId="184" formatCode="#,##0\ _€"/>
    <numFmt numFmtId="185" formatCode="_-&quot;$&quot;\ * #,##0_-;\-&quot;$&quot;\ * #,##0_-;_-&quot;$&quot;\ * &quot;-&quot;_-;_-@_-"/>
    <numFmt numFmtId="186" formatCode="_(* #,##0_);_(* \(#,##0\);_(* &quot;-&quot;??_);_(@_)"/>
    <numFmt numFmtId="187" formatCode="d/mm/yyyy;@"/>
  </numFmts>
  <fonts count="85" x14ac:knownFonts="1">
    <font>
      <sz val="11"/>
      <color theme="1"/>
      <name val="Calibri"/>
      <family val="2"/>
      <scheme val="minor"/>
    </font>
    <font>
      <b/>
      <sz val="10"/>
      <name val="Calibri"/>
      <family val="2"/>
    </font>
    <font>
      <sz val="10"/>
      <name val="Calibri"/>
      <family val="2"/>
    </font>
    <font>
      <sz val="10"/>
      <name val="Arial"/>
      <family val="2"/>
    </font>
    <font>
      <sz val="9"/>
      <name val="Calibri"/>
      <family val="2"/>
    </font>
    <font>
      <b/>
      <sz val="9"/>
      <name val="Calibri"/>
      <family val="2"/>
    </font>
    <font>
      <b/>
      <sz val="9"/>
      <color indexed="62"/>
      <name val="Calibri Light"/>
      <family val="2"/>
    </font>
    <font>
      <sz val="9"/>
      <name val="Calibri Light"/>
      <family val="2"/>
    </font>
    <font>
      <b/>
      <sz val="9"/>
      <color indexed="62"/>
      <name val="Calibri Light"/>
      <family val="2"/>
    </font>
    <font>
      <b/>
      <sz val="9"/>
      <color indexed="62"/>
      <name val="Calibri Light"/>
      <family val="2"/>
    </font>
    <font>
      <sz val="9"/>
      <name val="Calibri Light"/>
      <family val="2"/>
    </font>
    <font>
      <sz val="9"/>
      <color indexed="81"/>
      <name val="Tahoma"/>
      <family val="2"/>
    </font>
    <font>
      <b/>
      <sz val="9"/>
      <color indexed="81"/>
      <name val="Tahoma"/>
      <family val="2"/>
    </font>
    <font>
      <b/>
      <sz val="10"/>
      <name val="Calibri Light"/>
      <family val="2"/>
    </font>
    <font>
      <sz val="10"/>
      <name val="Calibri Light"/>
      <family val="2"/>
    </font>
    <font>
      <sz val="10"/>
      <color indexed="8"/>
      <name val="Calibri Light"/>
      <family val="2"/>
    </font>
    <font>
      <b/>
      <sz val="12"/>
      <name val="Calibri Light"/>
      <family val="2"/>
    </font>
    <font>
      <b/>
      <sz val="36"/>
      <name val="Calibri"/>
      <family val="2"/>
    </font>
    <font>
      <b/>
      <sz val="9"/>
      <color indexed="30"/>
      <name val="Calibri Light"/>
      <family val="2"/>
    </font>
    <font>
      <sz val="9"/>
      <color indexed="8"/>
      <name val="Calibri Light"/>
      <family val="2"/>
    </font>
    <font>
      <sz val="10"/>
      <color indexed="8"/>
      <name val="Calibri Light"/>
      <family val="2"/>
    </font>
    <font>
      <b/>
      <sz val="9"/>
      <name val="Calibri Light"/>
      <family val="2"/>
    </font>
    <font>
      <sz val="9"/>
      <color indexed="36"/>
      <name val="Calibri Light"/>
      <family val="2"/>
    </font>
    <font>
      <u/>
      <sz val="9"/>
      <name val="Calibri Light"/>
      <family val="2"/>
    </font>
    <font>
      <b/>
      <sz val="11"/>
      <color indexed="8"/>
      <name val="Calibri Light"/>
      <family val="2"/>
    </font>
    <font>
      <b/>
      <sz val="11"/>
      <name val="Calibri Light"/>
      <family val="2"/>
    </font>
    <font>
      <sz val="8"/>
      <name val="Calibri"/>
      <family val="2"/>
    </font>
    <font>
      <sz val="11"/>
      <color theme="1"/>
      <name val="Calibri"/>
      <family val="2"/>
      <scheme val="minor"/>
    </font>
    <font>
      <u/>
      <sz val="11"/>
      <color theme="10"/>
      <name val="Calibri"/>
      <family val="2"/>
      <scheme val="minor"/>
    </font>
    <font>
      <sz val="10"/>
      <color theme="1"/>
      <name val="Calibri Light"/>
      <family val="2"/>
      <scheme val="major"/>
    </font>
    <font>
      <sz val="10"/>
      <name val="Calibri Light"/>
      <family val="2"/>
      <scheme val="major"/>
    </font>
    <font>
      <sz val="10"/>
      <color theme="1"/>
      <name val="Calibri"/>
      <family val="2"/>
      <scheme val="minor"/>
    </font>
    <font>
      <sz val="11"/>
      <name val="Calibri"/>
      <family val="2"/>
      <scheme val="minor"/>
    </font>
    <font>
      <sz val="10"/>
      <color rgb="FF000000"/>
      <name val="Cambria"/>
      <family val="2"/>
      <charset val="1"/>
    </font>
    <font>
      <sz val="10"/>
      <name val="Cambria"/>
      <family val="2"/>
      <charset val="1"/>
    </font>
    <font>
      <sz val="10"/>
      <color theme="1"/>
      <name val="Times New Roman"/>
      <family val="1"/>
    </font>
    <font>
      <sz val="11"/>
      <color rgb="FF3F3F76"/>
      <name val="Calibri"/>
      <family val="2"/>
      <scheme val="minor"/>
    </font>
    <font>
      <sz val="10"/>
      <color rgb="FF000000"/>
      <name val="Calibri"/>
      <family val="2"/>
      <scheme val="minor"/>
    </font>
    <font>
      <sz val="10"/>
      <color theme="1"/>
      <name val="Calibri Light"/>
      <family val="1"/>
      <scheme val="major"/>
    </font>
    <font>
      <sz val="10"/>
      <name val="Calibri Light"/>
      <family val="1"/>
      <scheme val="major"/>
    </font>
    <font>
      <u/>
      <sz val="10"/>
      <name val="Calibri Light"/>
      <family val="1"/>
      <scheme val="major"/>
    </font>
    <font>
      <sz val="10"/>
      <color theme="1"/>
      <name val="Calibri"/>
      <family val="2"/>
    </font>
    <font>
      <sz val="10"/>
      <name val="Calibri"/>
      <family val="2"/>
      <scheme val="minor"/>
    </font>
    <font>
      <b/>
      <sz val="10"/>
      <color theme="1"/>
      <name val="Calibri Light"/>
      <family val="1"/>
      <scheme val="major"/>
    </font>
    <font>
      <sz val="10"/>
      <color theme="1"/>
      <name val="Arial"/>
      <family val="2"/>
    </font>
    <font>
      <sz val="10"/>
      <color rgb="FF222222"/>
      <name val="Arial"/>
      <family val="2"/>
    </font>
    <font>
      <sz val="9"/>
      <color theme="1"/>
      <name val="Calibri Light"/>
      <family val="2"/>
      <scheme val="major"/>
    </font>
    <font>
      <sz val="11"/>
      <color theme="1"/>
      <name val="Calibri Light"/>
      <family val="2"/>
      <scheme val="major"/>
    </font>
    <font>
      <sz val="10"/>
      <color rgb="FF0000FF"/>
      <name val="Cambria"/>
      <family val="2"/>
      <charset val="1"/>
    </font>
    <font>
      <sz val="10.5"/>
      <color rgb="FF000000"/>
      <name val="Calibri"/>
      <family val="2"/>
      <scheme val="minor"/>
    </font>
    <font>
      <sz val="10"/>
      <color rgb="FF000000"/>
      <name val="Cambria"/>
      <family val="1"/>
    </font>
    <font>
      <sz val="10"/>
      <name val="Arial"/>
      <family val="2"/>
      <charset val="1"/>
    </font>
    <font>
      <sz val="10"/>
      <color rgb="FF000000"/>
      <name val="Arial"/>
      <family val="2"/>
    </font>
    <font>
      <sz val="10"/>
      <color rgb="FF0070C0"/>
      <name val="Calibri Light"/>
      <family val="1"/>
      <scheme val="major"/>
    </font>
    <font>
      <b/>
      <sz val="10"/>
      <name val="Calibri Light"/>
      <family val="1"/>
      <scheme val="major"/>
    </font>
    <font>
      <sz val="10"/>
      <color rgb="FF000000"/>
      <name val="Calibri"/>
      <family val="2"/>
    </font>
    <font>
      <sz val="10"/>
      <color theme="8"/>
      <name val="Calibri"/>
      <family val="2"/>
      <scheme val="minor"/>
    </font>
    <font>
      <sz val="11"/>
      <name val="Calibri Light"/>
      <family val="2"/>
      <scheme val="major"/>
    </font>
    <font>
      <sz val="8"/>
      <name val="Arial"/>
      <family val="2"/>
    </font>
    <font>
      <sz val="11"/>
      <color indexed="8"/>
      <name val="Calibri"/>
      <family val="2"/>
    </font>
    <font>
      <sz val="12"/>
      <name val="Calibri"/>
      <family val="2"/>
    </font>
    <font>
      <sz val="11"/>
      <name val="Calibri"/>
      <family val="2"/>
    </font>
    <font>
      <u/>
      <sz val="10"/>
      <name val="Calibri"/>
      <family val="2"/>
      <scheme val="minor"/>
    </font>
    <font>
      <sz val="10"/>
      <color indexed="8"/>
      <name val="Calibri"/>
      <family val="2"/>
    </font>
    <font>
      <u/>
      <sz val="10"/>
      <color theme="10"/>
      <name val="Calibri"/>
      <family val="2"/>
    </font>
    <font>
      <sz val="9"/>
      <color rgb="FF000000"/>
      <name val="Calibri"/>
      <family val="2"/>
      <scheme val="minor"/>
    </font>
    <font>
      <b/>
      <sz val="9"/>
      <color rgb="FF000000"/>
      <name val="Calibri"/>
      <family val="2"/>
      <scheme val="minor"/>
    </font>
    <font>
      <u/>
      <sz val="10"/>
      <name val="Cambria"/>
      <family val="1"/>
    </font>
    <font>
      <sz val="9"/>
      <name val="Calibri"/>
      <family val="2"/>
      <scheme val="minor"/>
    </font>
    <font>
      <sz val="9"/>
      <color theme="1"/>
      <name val="Calibri"/>
      <family val="2"/>
      <scheme val="minor"/>
    </font>
    <font>
      <sz val="9"/>
      <color indexed="8"/>
      <name val="Calibri"/>
      <family val="2"/>
      <scheme val="minor"/>
    </font>
    <font>
      <sz val="10"/>
      <color rgb="FFFF0000"/>
      <name val="Calibri Light"/>
      <family val="2"/>
      <scheme val="major"/>
    </font>
    <font>
      <sz val="10"/>
      <color rgb="FF222222"/>
      <name val="Tahoma"/>
      <family val="2"/>
    </font>
    <font>
      <sz val="9"/>
      <color indexed="81"/>
      <name val="Tahoma"/>
    </font>
    <font>
      <b/>
      <sz val="9"/>
      <color indexed="81"/>
      <name val="Tahoma"/>
    </font>
    <font>
      <sz val="11"/>
      <color indexed="81"/>
      <name val="Tahoma"/>
      <family val="2"/>
    </font>
    <font>
      <sz val="12"/>
      <color indexed="81"/>
      <name val="Tahoma"/>
      <family val="2"/>
    </font>
    <font>
      <b/>
      <sz val="12"/>
      <color indexed="81"/>
      <name val="Tahoma"/>
      <family val="2"/>
    </font>
    <font>
      <sz val="12"/>
      <color indexed="81"/>
      <name val="Calibri"/>
      <family val="2"/>
    </font>
    <font>
      <b/>
      <sz val="12"/>
      <color indexed="81"/>
      <name val="Calibri"/>
      <family val="2"/>
    </font>
    <font>
      <sz val="12"/>
      <color rgb="FF000000"/>
      <name val="Calibri"/>
      <family val="2"/>
      <scheme val="minor"/>
    </font>
    <font>
      <sz val="9"/>
      <color indexed="8"/>
      <name val="Arial"/>
      <family val="2"/>
    </font>
    <font>
      <sz val="10"/>
      <color theme="1"/>
      <name val="Calibri Light"/>
      <family val="2"/>
    </font>
    <font>
      <u/>
      <sz val="11"/>
      <color theme="1"/>
      <name val="Calibri Light"/>
      <family val="2"/>
    </font>
    <font>
      <sz val="11"/>
      <color theme="1"/>
      <name val="Calibri Light"/>
      <family val="2"/>
    </font>
  </fonts>
  <fills count="1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0"/>
        <bgColor indexed="64"/>
      </patternFill>
    </fill>
    <fill>
      <patternFill patternType="solid">
        <fgColor indexed="45"/>
        <bgColor indexed="64"/>
      </patternFill>
    </fill>
    <fill>
      <patternFill patternType="solid">
        <fgColor indexed="27"/>
        <bgColor indexed="64"/>
      </patternFill>
    </fill>
    <fill>
      <patternFill patternType="solid">
        <fgColor indexed="44"/>
        <bgColor indexed="64"/>
      </patternFill>
    </fill>
    <fill>
      <patternFill patternType="solid">
        <fgColor rgb="FFFFCC99"/>
      </patternFill>
    </fill>
    <fill>
      <patternFill patternType="solid">
        <fgColor rgb="FFFFFFFF"/>
        <bgColor rgb="FFFFFFFF"/>
      </patternFill>
    </fill>
    <fill>
      <patternFill patternType="solid">
        <fgColor rgb="FFED9D6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60">
    <border>
      <left/>
      <right/>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style="thin">
        <color auto="1"/>
      </left>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style="medium">
        <color auto="1"/>
      </right>
      <top/>
      <bottom style="thin">
        <color auto="1"/>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thin">
        <color auto="1"/>
      </left>
      <right style="thin">
        <color auto="1"/>
      </right>
      <top/>
      <bottom/>
      <diagonal/>
    </border>
    <border>
      <left/>
      <right style="thin">
        <color auto="1"/>
      </right>
      <top/>
      <bottom/>
      <diagonal/>
    </border>
    <border>
      <left style="medium">
        <color auto="1"/>
      </left>
      <right/>
      <top style="thin">
        <color auto="1"/>
      </top>
      <bottom/>
      <diagonal/>
    </border>
    <border>
      <left/>
      <right style="medium">
        <color auto="1"/>
      </right>
      <top style="thin">
        <color auto="1"/>
      </top>
      <bottom/>
      <diagonal/>
    </border>
    <border>
      <left style="thin">
        <color auto="1"/>
      </left>
      <right style="thin">
        <color auto="1"/>
      </right>
      <top style="medium">
        <color auto="1"/>
      </top>
      <bottom/>
      <diagonal/>
    </border>
    <border>
      <left style="thin">
        <color rgb="FF7F7F7F"/>
      </left>
      <right style="thin">
        <color rgb="FF7F7F7F"/>
      </right>
      <top style="thin">
        <color rgb="FF7F7F7F"/>
      </top>
      <bottom style="thin">
        <color rgb="FF7F7F7F"/>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right style="thin">
        <color auto="1"/>
      </right>
      <top/>
      <bottom style="medium">
        <color indexed="64"/>
      </bottom>
      <diagonal/>
    </border>
    <border>
      <left style="medium">
        <color auto="1"/>
      </left>
      <right style="thin">
        <color auto="1"/>
      </right>
      <top/>
      <bottom/>
      <diagonal/>
    </border>
  </borders>
  <cellStyleXfs count="22">
    <xf numFmtId="0" fontId="0" fillId="0" borderId="0"/>
    <xf numFmtId="0" fontId="3" fillId="0" borderId="0"/>
    <xf numFmtId="171" fontId="27" fillId="0" borderId="0" applyFont="0" applyFill="0" applyBorder="0" applyAlignment="0" applyProtection="0"/>
    <xf numFmtId="0" fontId="28" fillId="0" borderId="0" applyNumberForma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68" fontId="27" fillId="0" borderId="0" applyFont="0" applyFill="0" applyBorder="0" applyAlignment="0" applyProtection="0"/>
    <xf numFmtId="9" fontId="27" fillId="0" borderId="0" applyFont="0" applyFill="0" applyBorder="0" applyAlignment="0" applyProtection="0"/>
    <xf numFmtId="0" fontId="36" fillId="10" borderId="38" applyNumberFormat="0" applyAlignment="0" applyProtection="0"/>
    <xf numFmtId="0" fontId="3" fillId="0" borderId="0"/>
    <xf numFmtId="9" fontId="59"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0" fontId="27" fillId="0" borderId="0"/>
    <xf numFmtId="165" fontId="27" fillId="0" borderId="0" applyFont="0" applyFill="0" applyBorder="0" applyAlignment="0" applyProtection="0"/>
    <xf numFmtId="164" fontId="27" fillId="0" borderId="0" applyFont="0" applyFill="0" applyBorder="0" applyAlignment="0" applyProtection="0"/>
    <xf numFmtId="44" fontId="27" fillId="0" borderId="0" applyFont="0" applyFill="0" applyBorder="0" applyAlignment="0" applyProtection="0"/>
    <xf numFmtId="18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cellStyleXfs>
  <cellXfs count="609">
    <xf numFmtId="0" fontId="0" fillId="0" borderId="0" xfId="0"/>
    <xf numFmtId="0" fontId="4" fillId="2" borderId="0" xfId="1" applyFont="1" applyFill="1" applyBorder="1" applyAlignment="1">
      <alignment wrapText="1"/>
    </xf>
    <xf numFmtId="0" fontId="4" fillId="0" borderId="0" xfId="1" applyFont="1" applyBorder="1" applyAlignment="1">
      <alignment wrapText="1"/>
    </xf>
    <xf numFmtId="0" fontId="4" fillId="0" borderId="0" xfId="1" applyFont="1" applyAlignment="1">
      <alignment wrapText="1"/>
    </xf>
    <xf numFmtId="0" fontId="4" fillId="0" borderId="0" xfId="1" applyFont="1" applyAlignment="1"/>
    <xf numFmtId="0" fontId="5" fillId="0" borderId="0" xfId="1" applyFont="1" applyAlignment="1"/>
    <xf numFmtId="0" fontId="4" fillId="3" borderId="0" xfId="1" applyFont="1" applyFill="1" applyAlignment="1">
      <alignment wrapText="1"/>
    </xf>
    <xf numFmtId="0" fontId="6" fillId="4" borderId="1" xfId="1" applyFont="1" applyFill="1" applyBorder="1" applyAlignment="1">
      <alignment horizontal="center" vertical="center" wrapText="1"/>
    </xf>
    <xf numFmtId="0" fontId="7" fillId="0" borderId="2" xfId="1" applyFont="1" applyBorder="1" applyAlignment="1">
      <alignment vertical="center"/>
    </xf>
    <xf numFmtId="0" fontId="7" fillId="0" borderId="2" xfId="1" applyFont="1" applyFill="1" applyBorder="1" applyAlignment="1">
      <alignment vertical="center"/>
    </xf>
    <xf numFmtId="0" fontId="7" fillId="0" borderId="3" xfId="1" applyFont="1" applyFill="1" applyBorder="1" applyAlignment="1">
      <alignment vertical="center"/>
    </xf>
    <xf numFmtId="0" fontId="7" fillId="0" borderId="3" xfId="1" applyFont="1" applyBorder="1" applyAlignment="1">
      <alignment vertical="center"/>
    </xf>
    <xf numFmtId="0" fontId="10" fillId="0" borderId="0" xfId="1" applyFont="1" applyAlignment="1">
      <alignment vertical="center"/>
    </xf>
    <xf numFmtId="0" fontId="7" fillId="0" borderId="3" xfId="1" applyFont="1" applyBorder="1" applyAlignment="1"/>
    <xf numFmtId="0" fontId="15" fillId="0" borderId="3" xfId="0" applyFont="1" applyFill="1" applyBorder="1" applyAlignment="1">
      <alignment vertical="center" wrapText="1"/>
    </xf>
    <xf numFmtId="0" fontId="15" fillId="0" borderId="0" xfId="0" applyFont="1" applyFill="1"/>
    <xf numFmtId="0" fontId="15" fillId="0" borderId="3" xfId="0" applyFont="1" applyFill="1" applyBorder="1"/>
    <xf numFmtId="0" fontId="1" fillId="2" borderId="4" xfId="0" applyFont="1" applyFill="1" applyBorder="1" applyAlignment="1"/>
    <xf numFmtId="0" fontId="15" fillId="2" borderId="0" xfId="0" applyFont="1" applyFill="1" applyBorder="1"/>
    <xf numFmtId="0" fontId="2" fillId="2" borderId="4" xfId="0" applyFont="1" applyFill="1" applyBorder="1" applyAlignment="1"/>
    <xf numFmtId="0" fontId="13" fillId="2" borderId="6" xfId="0" applyFont="1" applyFill="1" applyBorder="1" applyAlignment="1">
      <alignment vertical="center" wrapText="1"/>
    </xf>
    <xf numFmtId="0" fontId="13" fillId="2" borderId="3" xfId="0" applyFont="1" applyFill="1" applyBorder="1" applyAlignment="1">
      <alignmen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xf numFmtId="0" fontId="13" fillId="2" borderId="4" xfId="0" applyFont="1" applyFill="1" applyBorder="1" applyAlignment="1"/>
    <xf numFmtId="0" fontId="1" fillId="0" borderId="2" xfId="0" applyFont="1" applyBorder="1" applyAlignment="1">
      <alignment horizontal="left"/>
    </xf>
    <xf numFmtId="0" fontId="15" fillId="2" borderId="10" xfId="0" applyFont="1" applyFill="1" applyBorder="1"/>
    <xf numFmtId="0" fontId="15" fillId="2" borderId="11" xfId="0" applyFont="1" applyFill="1" applyBorder="1"/>
    <xf numFmtId="0" fontId="15" fillId="2" borderId="12" xfId="0" applyFont="1" applyFill="1" applyBorder="1"/>
    <xf numFmtId="0" fontId="15" fillId="2" borderId="13" xfId="0" applyFont="1" applyFill="1" applyBorder="1"/>
    <xf numFmtId="0" fontId="15" fillId="2" borderId="14" xfId="0" applyFont="1" applyFill="1" applyBorder="1"/>
    <xf numFmtId="0" fontId="15" fillId="2" borderId="16" xfId="0" applyFont="1" applyFill="1" applyBorder="1"/>
    <xf numFmtId="0" fontId="1" fillId="2" borderId="17" xfId="0" applyFont="1" applyFill="1" applyBorder="1" applyAlignment="1"/>
    <xf numFmtId="0" fontId="15" fillId="2" borderId="18" xfId="0" applyFont="1" applyFill="1" applyBorder="1"/>
    <xf numFmtId="0" fontId="15" fillId="2" borderId="19" xfId="0" applyFont="1" applyFill="1" applyBorder="1"/>
    <xf numFmtId="14" fontId="2" fillId="5" borderId="2" xfId="0" applyNumberFormat="1" applyFont="1" applyFill="1" applyBorder="1" applyAlignment="1"/>
    <xf numFmtId="0" fontId="1" fillId="5" borderId="20" xfId="0" applyFont="1" applyFill="1" applyBorder="1" applyAlignment="1">
      <alignment horizontal="left"/>
    </xf>
    <xf numFmtId="0" fontId="14" fillId="2" borderId="16" xfId="0" applyFont="1" applyFill="1" applyBorder="1"/>
    <xf numFmtId="0" fontId="14" fillId="2" borderId="0" xfId="0" applyFont="1" applyFill="1" applyBorder="1"/>
    <xf numFmtId="0" fontId="14" fillId="0" borderId="0" xfId="0" applyFont="1"/>
    <xf numFmtId="0" fontId="13" fillId="6" borderId="7"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8" fillId="2" borderId="2" xfId="1" applyFont="1" applyFill="1" applyBorder="1" applyAlignment="1">
      <alignment vertical="center" wrapText="1"/>
    </xf>
    <xf numFmtId="0" fontId="18" fillId="2" borderId="3" xfId="1" applyFont="1" applyFill="1" applyBorder="1" applyAlignment="1">
      <alignment vertical="center" wrapText="1"/>
    </xf>
    <xf numFmtId="0" fontId="7" fillId="0" borderId="3" xfId="1" applyFont="1" applyBorder="1" applyAlignment="1">
      <alignment vertical="center" wrapText="1"/>
    </xf>
    <xf numFmtId="0" fontId="7" fillId="7" borderId="2" xfId="1" applyFont="1" applyFill="1" applyBorder="1" applyAlignment="1">
      <alignment vertical="center" wrapText="1"/>
    </xf>
    <xf numFmtId="0" fontId="19" fillId="7" borderId="0" xfId="0" applyFont="1" applyFill="1" applyAlignment="1">
      <alignment vertical="center" wrapText="1"/>
    </xf>
    <xf numFmtId="0" fontId="6" fillId="0" borderId="1" xfId="1" applyFont="1" applyBorder="1" applyAlignment="1">
      <alignment vertical="center" wrapText="1"/>
    </xf>
    <xf numFmtId="0" fontId="8" fillId="0" borderId="2" xfId="1" applyFont="1" applyBorder="1" applyAlignment="1">
      <alignment vertical="center" wrapText="1"/>
    </xf>
    <xf numFmtId="0" fontId="9" fillId="0" borderId="0" xfId="1" applyFont="1" applyAlignment="1">
      <alignment vertical="center" wrapText="1"/>
    </xf>
    <xf numFmtId="0" fontId="7" fillId="2" borderId="2" xfId="1" applyFont="1" applyFill="1" applyBorder="1" applyAlignment="1">
      <alignment vertical="center"/>
    </xf>
    <xf numFmtId="0" fontId="19" fillId="0" borderId="0" xfId="0" applyFont="1" applyFill="1" applyAlignment="1">
      <alignment vertical="center"/>
    </xf>
    <xf numFmtId="0" fontId="7" fillId="8" borderId="0" xfId="1" applyFont="1" applyFill="1" applyAlignment="1">
      <alignment vertical="center"/>
    </xf>
    <xf numFmtId="0" fontId="19" fillId="8" borderId="0" xfId="0" applyFont="1" applyFill="1" applyAlignment="1">
      <alignment vertical="center"/>
    </xf>
    <xf numFmtId="0" fontId="20" fillId="8" borderId="0" xfId="0" applyFont="1" applyFill="1" applyAlignment="1">
      <alignment vertical="center"/>
    </xf>
    <xf numFmtId="0" fontId="7" fillId="2" borderId="3" xfId="1" applyFont="1" applyFill="1" applyBorder="1" applyAlignment="1">
      <alignment vertical="center"/>
    </xf>
    <xf numFmtId="0" fontId="21" fillId="0" borderId="3" xfId="1" applyFont="1" applyBorder="1" applyAlignment="1">
      <alignment vertical="center"/>
    </xf>
    <xf numFmtId="0" fontId="22" fillId="0" borderId="3" xfId="1" applyFont="1" applyBorder="1" applyAlignment="1">
      <alignment vertical="center"/>
    </xf>
    <xf numFmtId="0" fontId="10" fillId="0" borderId="3" xfId="1" applyFont="1" applyBorder="1" applyAlignment="1">
      <alignment vertical="center"/>
    </xf>
    <xf numFmtId="0" fontId="10" fillId="0" borderId="3" xfId="1" applyFont="1" applyFill="1" applyBorder="1" applyAlignment="1">
      <alignment vertical="center"/>
    </xf>
    <xf numFmtId="0" fontId="23" fillId="0" borderId="3" xfId="1" applyFont="1" applyBorder="1" applyAlignment="1">
      <alignment vertical="center"/>
    </xf>
    <xf numFmtId="0" fontId="4" fillId="0" borderId="3" xfId="1" quotePrefix="1" applyFont="1" applyFill="1" applyBorder="1" applyAlignment="1">
      <alignment vertical="center"/>
    </xf>
    <xf numFmtId="0" fontId="4" fillId="0" borderId="3" xfId="1" applyFont="1" applyFill="1" applyBorder="1" applyAlignment="1">
      <alignment vertical="center"/>
    </xf>
    <xf numFmtId="0" fontId="7" fillId="2" borderId="3" xfId="1" applyFont="1" applyFill="1" applyBorder="1" applyAlignment="1"/>
    <xf numFmtId="0" fontId="4" fillId="2" borderId="0" xfId="1" applyFont="1" applyFill="1" applyBorder="1" applyAlignment="1"/>
    <xf numFmtId="0" fontId="6" fillId="2" borderId="23" xfId="1" applyFont="1" applyFill="1" applyBorder="1" applyAlignment="1">
      <alignment vertical="center" wrapText="1"/>
    </xf>
    <xf numFmtId="0" fontId="6" fillId="0" borderId="1" xfId="1" applyFont="1" applyFill="1" applyBorder="1" applyAlignment="1">
      <alignment vertical="center" wrapText="1"/>
    </xf>
    <xf numFmtId="0" fontId="6" fillId="0" borderId="24" xfId="1" applyFont="1" applyBorder="1" applyAlignment="1">
      <alignment vertical="center" wrapText="1"/>
    </xf>
    <xf numFmtId="0" fontId="25" fillId="9" borderId="0" xfId="0" applyFont="1" applyFill="1" applyBorder="1" applyAlignment="1">
      <alignment horizontal="center" vertical="center"/>
    </xf>
    <xf numFmtId="0" fontId="25" fillId="9" borderId="6" xfId="0" applyFont="1" applyFill="1" applyBorder="1" applyAlignment="1">
      <alignment horizontal="center" vertical="center"/>
    </xf>
    <xf numFmtId="0" fontId="15" fillId="0" borderId="0" xfId="0" applyFont="1" applyFill="1" applyBorder="1"/>
    <xf numFmtId="0" fontId="25" fillId="5" borderId="37" xfId="0" applyFont="1" applyFill="1" applyBorder="1" applyAlignment="1">
      <alignment horizontal="center" vertical="center" wrapText="1"/>
    </xf>
    <xf numFmtId="0" fontId="25" fillId="5" borderId="37" xfId="0" applyFont="1" applyFill="1" applyBorder="1" applyAlignment="1" applyProtection="1">
      <alignment horizontal="center" vertical="center" wrapText="1"/>
      <protection locked="0"/>
    </xf>
    <xf numFmtId="0" fontId="29" fillId="0" borderId="3" xfId="0" applyFont="1" applyFill="1" applyBorder="1" applyAlignment="1">
      <alignment vertical="center" wrapText="1"/>
    </xf>
    <xf numFmtId="0" fontId="30" fillId="0" borderId="3" xfId="0" applyFont="1" applyFill="1" applyBorder="1" applyAlignment="1">
      <alignment horizontal="center" vertical="center" wrapText="1"/>
    </xf>
    <xf numFmtId="0" fontId="30" fillId="0" borderId="3" xfId="0" applyFont="1" applyFill="1" applyBorder="1" applyAlignment="1">
      <alignment vertical="center" wrapText="1"/>
    </xf>
    <xf numFmtId="0" fontId="38" fillId="0" borderId="3" xfId="0" applyFont="1" applyFill="1" applyBorder="1" applyAlignment="1">
      <alignment vertical="center" wrapText="1"/>
    </xf>
    <xf numFmtId="0" fontId="39" fillId="0" borderId="3" xfId="0" applyFont="1" applyFill="1" applyBorder="1" applyAlignment="1">
      <alignment horizontal="center" vertical="center" wrapText="1"/>
    </xf>
    <xf numFmtId="0" fontId="40" fillId="0" borderId="3" xfId="3" applyFont="1" applyFill="1" applyBorder="1" applyAlignment="1">
      <alignment vertical="center" wrapText="1"/>
    </xf>
    <xf numFmtId="0" fontId="14" fillId="0" borderId="3" xfId="0" applyFont="1" applyFill="1" applyBorder="1" applyAlignment="1">
      <alignment vertical="center" wrapText="1"/>
    </xf>
    <xf numFmtId="0" fontId="25" fillId="9" borderId="39" xfId="0" applyFont="1" applyFill="1" applyBorder="1" applyAlignment="1">
      <alignment horizontal="center" vertical="center" wrapText="1"/>
    </xf>
    <xf numFmtId="0" fontId="25" fillId="9" borderId="37" xfId="0" applyFont="1" applyFill="1" applyBorder="1" applyAlignment="1">
      <alignment horizontal="center" vertical="center" wrapText="1"/>
    </xf>
    <xf numFmtId="0" fontId="24" fillId="9" borderId="37" xfId="0" applyFont="1" applyFill="1" applyBorder="1" applyAlignment="1">
      <alignment horizontal="center" vertical="center" wrapText="1"/>
    </xf>
    <xf numFmtId="0" fontId="25" fillId="6" borderId="39" xfId="0" applyFont="1" applyFill="1" applyBorder="1" applyAlignment="1">
      <alignment horizontal="center" vertical="center" wrapText="1"/>
    </xf>
    <xf numFmtId="0" fontId="25" fillId="6" borderId="37" xfId="0" applyFont="1" applyFill="1" applyBorder="1" applyAlignment="1">
      <alignment horizontal="center" vertical="center" wrapText="1"/>
    </xf>
    <xf numFmtId="0" fontId="25" fillId="6" borderId="40" xfId="0" applyFont="1" applyFill="1" applyBorder="1" applyAlignment="1">
      <alignment horizontal="center" vertical="center" wrapText="1"/>
    </xf>
    <xf numFmtId="0" fontId="25" fillId="9" borderId="4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8" fillId="0" borderId="3" xfId="3" applyFill="1" applyBorder="1" applyAlignment="1">
      <alignment vertical="center" wrapText="1"/>
    </xf>
    <xf numFmtId="14" fontId="30" fillId="0" borderId="3" xfId="0" applyNumberFormat="1" applyFont="1" applyFill="1" applyBorder="1" applyAlignment="1">
      <alignment vertical="center" wrapText="1"/>
    </xf>
    <xf numFmtId="14" fontId="29" fillId="0" borderId="3" xfId="0" applyNumberFormat="1" applyFont="1" applyFill="1" applyBorder="1" applyAlignment="1">
      <alignment vertical="center" wrapText="1"/>
    </xf>
    <xf numFmtId="14" fontId="14" fillId="0" borderId="3" xfId="0" applyNumberFormat="1" applyFont="1" applyFill="1" applyBorder="1" applyAlignment="1">
      <alignment vertical="center" wrapText="1"/>
    </xf>
    <xf numFmtId="14" fontId="15" fillId="0" borderId="3" xfId="0" applyNumberFormat="1" applyFont="1" applyFill="1" applyBorder="1" applyAlignment="1">
      <alignment vertical="center" wrapText="1"/>
    </xf>
    <xf numFmtId="171" fontId="29" fillId="0" borderId="3" xfId="2" applyFont="1" applyFill="1" applyBorder="1" applyAlignment="1">
      <alignment vertical="center" wrapText="1"/>
    </xf>
    <xf numFmtId="9" fontId="29" fillId="0" borderId="3" xfId="7" applyFont="1" applyFill="1" applyBorder="1" applyAlignment="1">
      <alignment vertical="center" wrapText="1"/>
    </xf>
    <xf numFmtId="0" fontId="46" fillId="0" borderId="3" xfId="0" applyFont="1" applyFill="1" applyBorder="1" applyAlignment="1">
      <alignment vertical="center" wrapText="1"/>
    </xf>
    <xf numFmtId="0" fontId="29" fillId="0" borderId="7" xfId="0" applyFont="1" applyFill="1" applyBorder="1" applyAlignment="1">
      <alignment vertical="center" wrapText="1"/>
    </xf>
    <xf numFmtId="0" fontId="15" fillId="0" borderId="7" xfId="0" applyFont="1" applyFill="1" applyBorder="1"/>
    <xf numFmtId="0" fontId="29" fillId="0" borderId="3" xfId="0" applyFont="1" applyFill="1" applyBorder="1" applyAlignment="1">
      <alignment horizontal="center" vertical="center" wrapText="1"/>
    </xf>
    <xf numFmtId="0" fontId="15" fillId="0" borderId="3" xfId="0" applyFont="1" applyFill="1" applyBorder="1" applyAlignment="1">
      <alignment wrapText="1"/>
    </xf>
    <xf numFmtId="0" fontId="15" fillId="0" borderId="5" xfId="0" applyFont="1" applyFill="1" applyBorder="1" applyAlignment="1">
      <alignment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xf numFmtId="0" fontId="28" fillId="0" borderId="3" xfId="3" applyFill="1" applyBorder="1" applyAlignment="1" applyProtection="1">
      <alignment horizontal="center" vertical="center" wrapText="1"/>
    </xf>
    <xf numFmtId="14" fontId="30" fillId="0" borderId="3" xfId="0" applyNumberFormat="1" applyFont="1" applyFill="1" applyBorder="1" applyAlignment="1">
      <alignment horizontal="center" vertical="center" wrapText="1"/>
    </xf>
    <xf numFmtId="14" fontId="29" fillId="0" borderId="3" xfId="0" applyNumberFormat="1" applyFont="1" applyFill="1" applyBorder="1" applyAlignment="1">
      <alignment horizontal="center" vertical="center" wrapText="1"/>
    </xf>
    <xf numFmtId="9"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172" fontId="0" fillId="0" borderId="3" xfId="0" applyNumberFormat="1" applyFill="1" applyBorder="1" applyAlignment="1">
      <alignment horizontal="center" vertical="center"/>
    </xf>
    <xf numFmtId="9" fontId="29" fillId="0" borderId="3" xfId="0" applyNumberFormat="1" applyFont="1" applyFill="1" applyBorder="1" applyAlignment="1">
      <alignment horizontal="center" vertical="center" wrapText="1"/>
    </xf>
    <xf numFmtId="0" fontId="15" fillId="0" borderId="4" xfId="0" applyFont="1" applyFill="1" applyBorder="1" applyAlignment="1">
      <alignment vertical="top" wrapText="1"/>
    </xf>
    <xf numFmtId="0" fontId="15" fillId="0" borderId="3" xfId="0" applyFont="1" applyFill="1" applyBorder="1" applyAlignment="1">
      <alignment vertical="top" wrapText="1"/>
    </xf>
    <xf numFmtId="0" fontId="32" fillId="0" borderId="3" xfId="0" applyFont="1" applyFill="1" applyBorder="1" applyAlignment="1">
      <alignment horizontal="center" vertical="center" wrapText="1"/>
    </xf>
    <xf numFmtId="0" fontId="37" fillId="0" borderId="3" xfId="0" applyFont="1" applyFill="1" applyBorder="1" applyAlignment="1">
      <alignment vertical="center" wrapText="1"/>
    </xf>
    <xf numFmtId="0" fontId="28" fillId="0" borderId="3" xfId="3" applyFill="1" applyBorder="1" applyAlignment="1">
      <alignment horizontal="center" vertical="center" wrapText="1"/>
    </xf>
    <xf numFmtId="0" fontId="15" fillId="0" borderId="3"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30" fillId="0" borderId="2" xfId="0" applyFont="1" applyFill="1" applyBorder="1" applyAlignment="1">
      <alignment vertical="center" wrapText="1"/>
    </xf>
    <xf numFmtId="178" fontId="30" fillId="0" borderId="2" xfId="0" applyNumberFormat="1" applyFont="1" applyFill="1" applyBorder="1" applyAlignment="1">
      <alignment horizontal="center" vertical="center" wrapText="1"/>
    </xf>
    <xf numFmtId="0" fontId="29" fillId="0" borderId="2" xfId="0" applyFont="1" applyFill="1" applyBorder="1" applyAlignment="1">
      <alignment vertical="center" wrapText="1"/>
    </xf>
    <xf numFmtId="9" fontId="29" fillId="0" borderId="2" xfId="0" applyNumberFormat="1" applyFont="1" applyFill="1" applyBorder="1" applyAlignment="1">
      <alignment horizontal="center" vertical="center" wrapText="1"/>
    </xf>
    <xf numFmtId="14" fontId="30"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179" fontId="29" fillId="0" borderId="2" xfId="5" applyNumberFormat="1" applyFont="1" applyFill="1" applyBorder="1" applyAlignment="1">
      <alignment horizontal="center" vertical="center" wrapText="1"/>
    </xf>
    <xf numFmtId="0" fontId="29" fillId="0" borderId="3" xfId="0" applyFont="1" applyFill="1" applyBorder="1"/>
    <xf numFmtId="0" fontId="30" fillId="0" borderId="7" xfId="0" applyFont="1" applyFill="1" applyBorder="1" applyAlignment="1">
      <alignment vertical="center" wrapText="1"/>
    </xf>
    <xf numFmtId="0" fontId="28" fillId="0" borderId="7" xfId="3" applyFill="1" applyBorder="1" applyAlignment="1">
      <alignment vertical="center" wrapText="1"/>
    </xf>
    <xf numFmtId="0" fontId="15" fillId="0" borderId="41" xfId="0" applyFont="1" applyFill="1" applyBorder="1" applyAlignment="1">
      <alignment vertical="center" wrapText="1"/>
    </xf>
    <xf numFmtId="0" fontId="15" fillId="0" borderId="42" xfId="0" applyFont="1" applyFill="1" applyBorder="1" applyAlignment="1">
      <alignment vertical="center" wrapText="1"/>
    </xf>
    <xf numFmtId="0" fontId="14" fillId="0" borderId="42" xfId="0" applyFont="1" applyFill="1" applyBorder="1" applyAlignment="1">
      <alignment vertical="center" wrapText="1"/>
    </xf>
    <xf numFmtId="14" fontId="14" fillId="0" borderId="42" xfId="0" applyNumberFormat="1" applyFont="1" applyFill="1" applyBorder="1" applyAlignment="1">
      <alignment vertical="center" wrapText="1"/>
    </xf>
    <xf numFmtId="14" fontId="15" fillId="0" borderId="42" xfId="0" applyNumberFormat="1" applyFont="1" applyFill="1" applyBorder="1" applyAlignment="1">
      <alignment vertical="center" wrapText="1"/>
    </xf>
    <xf numFmtId="183" fontId="15" fillId="0" borderId="3" xfId="5" applyNumberFormat="1" applyFont="1" applyFill="1" applyBorder="1" applyAlignment="1">
      <alignment vertical="center" wrapText="1"/>
    </xf>
    <xf numFmtId="0" fontId="15" fillId="0" borderId="17" xfId="0" applyFont="1" applyFill="1" applyBorder="1" applyAlignment="1">
      <alignment vertical="center" wrapText="1"/>
    </xf>
    <xf numFmtId="0" fontId="0" fillId="0" borderId="3" xfId="0" applyFill="1" applyBorder="1" applyAlignment="1">
      <alignment vertical="center"/>
    </xf>
    <xf numFmtId="9" fontId="44" fillId="0" borderId="3" xfId="7" applyFont="1" applyFill="1" applyBorder="1" applyAlignment="1" applyProtection="1">
      <alignment horizontal="center" vertical="center" wrapText="1"/>
      <protection locked="0"/>
    </xf>
    <xf numFmtId="172" fontId="44" fillId="0" borderId="3" xfId="1" applyNumberFormat="1" applyFont="1" applyFill="1" applyBorder="1" applyAlignment="1" applyProtection="1">
      <alignment horizontal="center" vertical="center" wrapText="1"/>
      <protection locked="0"/>
    </xf>
    <xf numFmtId="0" fontId="29" fillId="0" borderId="3" xfId="0" applyFont="1" applyFill="1" applyBorder="1" applyAlignment="1">
      <alignment wrapText="1"/>
    </xf>
    <xf numFmtId="0" fontId="37" fillId="0" borderId="15" xfId="0" applyFont="1" applyFill="1" applyBorder="1" applyAlignment="1">
      <alignment vertical="center" wrapText="1"/>
    </xf>
    <xf numFmtId="177" fontId="29" fillId="0" borderId="3" xfId="5" applyNumberFormat="1" applyFont="1" applyFill="1" applyBorder="1" applyAlignment="1">
      <alignment vertical="center" wrapText="1"/>
    </xf>
    <xf numFmtId="9" fontId="29" fillId="0" borderId="3" xfId="7" applyFont="1" applyFill="1" applyBorder="1" applyAlignment="1">
      <alignment horizontal="center" vertical="center" wrapText="1"/>
    </xf>
    <xf numFmtId="0" fontId="41" fillId="0" borderId="3" xfId="0" applyFont="1" applyFill="1" applyBorder="1" applyAlignment="1">
      <alignment vertical="center" wrapText="1"/>
    </xf>
    <xf numFmtId="179" fontId="29" fillId="0" borderId="3" xfId="0" applyNumberFormat="1" applyFont="1" applyFill="1" applyBorder="1" applyAlignment="1">
      <alignment vertical="center" wrapText="1"/>
    </xf>
    <xf numFmtId="10" fontId="29" fillId="0" borderId="3" xfId="0" applyNumberFormat="1" applyFont="1" applyFill="1" applyBorder="1" applyAlignment="1">
      <alignment horizontal="center" vertical="center" wrapText="1"/>
    </xf>
    <xf numFmtId="0" fontId="37" fillId="0" borderId="2" xfId="0" applyFont="1" applyFill="1" applyBorder="1" applyAlignment="1">
      <alignment vertical="center" wrapText="1"/>
    </xf>
    <xf numFmtId="0" fontId="42" fillId="0" borderId="2" xfId="0" applyFont="1" applyFill="1" applyBorder="1" applyAlignment="1">
      <alignment vertical="center" wrapText="1"/>
    </xf>
    <xf numFmtId="0" fontId="28" fillId="0" borderId="2" xfId="3" applyFill="1" applyBorder="1" applyAlignment="1">
      <alignment vertical="center" wrapText="1"/>
    </xf>
    <xf numFmtId="14" fontId="42" fillId="0" borderId="2" xfId="0" applyNumberFormat="1" applyFont="1" applyFill="1" applyBorder="1" applyAlignment="1">
      <alignment vertical="center" wrapText="1"/>
    </xf>
    <xf numFmtId="14" fontId="37" fillId="0" borderId="2" xfId="0" applyNumberFormat="1" applyFont="1" applyFill="1" applyBorder="1" applyAlignment="1">
      <alignment vertical="center" wrapText="1"/>
    </xf>
    <xf numFmtId="169" fontId="37" fillId="0" borderId="2" xfId="4" applyFont="1" applyFill="1" applyBorder="1" applyAlignment="1">
      <alignment vertical="center" wrapText="1"/>
    </xf>
    <xf numFmtId="0" fontId="33" fillId="0" borderId="2" xfId="0" applyFont="1" applyFill="1" applyBorder="1" applyAlignment="1">
      <alignment vertical="center" wrapText="1"/>
    </xf>
    <xf numFmtId="0" fontId="33" fillId="0" borderId="15" xfId="0" applyFont="1" applyFill="1" applyBorder="1" applyAlignment="1">
      <alignment vertical="center" wrapText="1"/>
    </xf>
    <xf numFmtId="0" fontId="34" fillId="0" borderId="2" xfId="0" applyFont="1" applyFill="1" applyBorder="1" applyAlignment="1">
      <alignment vertical="center" wrapText="1"/>
    </xf>
    <xf numFmtId="0" fontId="48" fillId="0" borderId="2" xfId="0" applyFont="1" applyFill="1" applyBorder="1" applyAlignment="1">
      <alignment vertical="center" wrapText="1"/>
    </xf>
    <xf numFmtId="14" fontId="0" fillId="0" borderId="43" xfId="0" applyNumberFormat="1" applyFill="1" applyBorder="1" applyAlignment="1">
      <alignment vertical="center" wrapText="1"/>
    </xf>
    <xf numFmtId="169" fontId="33" fillId="0" borderId="2" xfId="4" applyFont="1" applyFill="1" applyBorder="1" applyAlignment="1">
      <alignment vertical="center" wrapText="1"/>
    </xf>
    <xf numFmtId="10" fontId="33" fillId="0" borderId="2" xfId="0" applyNumberFormat="1" applyFont="1" applyFill="1" applyBorder="1" applyAlignment="1">
      <alignment vertical="center" wrapText="1"/>
    </xf>
    <xf numFmtId="3" fontId="33" fillId="0" borderId="2" xfId="0" applyNumberFormat="1" applyFont="1" applyFill="1" applyBorder="1" applyAlignment="1">
      <alignment vertical="center" wrapText="1"/>
    </xf>
    <xf numFmtId="0" fontId="51" fillId="0" borderId="2" xfId="0" applyFont="1" applyFill="1" applyBorder="1" applyAlignment="1">
      <alignment vertical="center" wrapText="1"/>
    </xf>
    <xf numFmtId="14" fontId="34" fillId="0" borderId="2" xfId="0" applyNumberFormat="1" applyFont="1" applyFill="1" applyBorder="1" applyAlignment="1">
      <alignment vertical="center" wrapText="1"/>
    </xf>
    <xf numFmtId="14" fontId="33" fillId="0" borderId="2" xfId="0" applyNumberFormat="1" applyFont="1" applyFill="1" applyBorder="1" applyAlignment="1">
      <alignment vertical="center" wrapText="1"/>
    </xf>
    <xf numFmtId="9" fontId="33" fillId="0" borderId="2" xfId="0" applyNumberFormat="1" applyFont="1" applyFill="1" applyBorder="1" applyAlignment="1">
      <alignment vertical="center" wrapText="1"/>
    </xf>
    <xf numFmtId="180" fontId="33" fillId="0" borderId="2" xfId="0" applyNumberFormat="1" applyFont="1" applyFill="1" applyBorder="1" applyAlignment="1">
      <alignment vertical="center" wrapText="1"/>
    </xf>
    <xf numFmtId="9" fontId="37" fillId="0" borderId="2" xfId="7" applyFont="1" applyFill="1" applyBorder="1" applyAlignment="1">
      <alignment vertical="center" wrapText="1"/>
    </xf>
    <xf numFmtId="14" fontId="50" fillId="0" borderId="44" xfId="0" applyNumberFormat="1" applyFont="1" applyFill="1" applyBorder="1" applyAlignment="1">
      <alignment vertical="center" wrapText="1"/>
    </xf>
    <xf numFmtId="0" fontId="50" fillId="0" borderId="44" xfId="0" applyFont="1" applyFill="1" applyBorder="1" applyAlignment="1">
      <alignment vertical="center" wrapText="1"/>
    </xf>
    <xf numFmtId="169" fontId="50" fillId="0" borderId="44" xfId="4" applyFont="1" applyFill="1" applyBorder="1" applyAlignment="1">
      <alignment vertical="center" wrapText="1"/>
    </xf>
    <xf numFmtId="0" fontId="53" fillId="0" borderId="3" xfId="0" applyFont="1" applyFill="1" applyBorder="1" applyAlignment="1">
      <alignment vertical="center" wrapText="1"/>
    </xf>
    <xf numFmtId="3" fontId="29" fillId="0" borderId="3" xfId="0" applyNumberFormat="1" applyFont="1" applyFill="1" applyBorder="1" applyAlignment="1">
      <alignment horizontal="center" vertical="center" wrapText="1"/>
    </xf>
    <xf numFmtId="14" fontId="30" fillId="0" borderId="3" xfId="0" applyNumberFormat="1" applyFont="1" applyFill="1" applyBorder="1" applyAlignment="1">
      <alignment horizontal="left" vertical="center" wrapText="1"/>
    </xf>
    <xf numFmtId="14" fontId="29" fillId="0" borderId="3" xfId="0" applyNumberFormat="1" applyFont="1" applyFill="1" applyBorder="1" applyAlignment="1">
      <alignment horizontal="left" vertical="center" wrapText="1"/>
    </xf>
    <xf numFmtId="0" fontId="32" fillId="0" borderId="3" xfId="8" applyFont="1" applyFill="1" applyBorder="1" applyAlignment="1">
      <alignment vertical="center" wrapText="1"/>
    </xf>
    <xf numFmtId="177" fontId="42" fillId="0" borderId="3" xfId="5" applyNumberFormat="1" applyFont="1" applyFill="1" applyBorder="1" applyAlignment="1">
      <alignment vertical="center" wrapText="1"/>
    </xf>
    <xf numFmtId="177" fontId="3" fillId="0" borderId="3" xfId="5" applyNumberFormat="1" applyFont="1" applyFill="1" applyBorder="1" applyAlignment="1">
      <alignment vertical="center"/>
    </xf>
    <xf numFmtId="9" fontId="42" fillId="0" borderId="3" xfId="7" applyFont="1" applyFill="1" applyBorder="1" applyAlignment="1">
      <alignment vertical="center" wrapText="1"/>
    </xf>
    <xf numFmtId="0" fontId="42" fillId="0" borderId="3" xfId="8" applyFont="1" applyFill="1" applyBorder="1" applyAlignment="1">
      <alignment vertical="center" wrapText="1"/>
    </xf>
    <xf numFmtId="0" fontId="44" fillId="0" borderId="3" xfId="0" applyFont="1" applyFill="1" applyBorder="1" applyAlignment="1">
      <alignment horizontal="center" vertical="center" wrapText="1"/>
    </xf>
    <xf numFmtId="0" fontId="52" fillId="0" borderId="3" xfId="0" applyFont="1" applyFill="1" applyBorder="1" applyAlignment="1">
      <alignment horizontal="justify" vertical="center" readingOrder="1"/>
    </xf>
    <xf numFmtId="0" fontId="44" fillId="0" borderId="3" xfId="0" applyFont="1" applyFill="1" applyBorder="1" applyAlignment="1">
      <alignment horizontal="left" vertical="center"/>
    </xf>
    <xf numFmtId="0" fontId="4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14" fontId="44" fillId="0" borderId="3" xfId="0" applyNumberFormat="1" applyFont="1" applyFill="1" applyBorder="1" applyAlignment="1">
      <alignment horizontal="left" vertical="center"/>
    </xf>
    <xf numFmtId="0" fontId="44" fillId="0" borderId="3" xfId="0" applyFont="1" applyFill="1" applyBorder="1" applyAlignment="1">
      <alignment vertical="center" wrapText="1"/>
    </xf>
    <xf numFmtId="168" fontId="37" fillId="0" borderId="2" xfId="6" applyFont="1" applyFill="1" applyBorder="1" applyAlignment="1">
      <alignment vertical="center" wrapText="1"/>
    </xf>
    <xf numFmtId="10" fontId="37" fillId="0" borderId="2" xfId="7" applyNumberFormat="1" applyFont="1" applyFill="1" applyBorder="1" applyAlignment="1">
      <alignment vertical="center" wrapText="1"/>
    </xf>
    <xf numFmtId="10" fontId="37" fillId="0" borderId="2" xfId="0" applyNumberFormat="1"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xf numFmtId="0" fontId="0" fillId="0" borderId="3" xfId="0" applyFill="1" applyBorder="1" applyAlignment="1">
      <alignment horizontal="center" vertical="center"/>
    </xf>
    <xf numFmtId="14" fontId="0" fillId="0" borderId="3" xfId="0" applyNumberFormat="1" applyFill="1" applyBorder="1" applyAlignment="1">
      <alignment horizontal="center" vertical="center"/>
    </xf>
    <xf numFmtId="0" fontId="3" fillId="0" borderId="3" xfId="1" applyFont="1" applyFill="1" applyBorder="1" applyAlignment="1" applyProtection="1">
      <alignment vertical="center" wrapText="1"/>
    </xf>
    <xf numFmtId="177" fontId="0" fillId="0" borderId="3" xfId="5" applyNumberFormat="1" applyFont="1" applyFill="1" applyBorder="1" applyAlignment="1">
      <alignment vertical="center"/>
    </xf>
    <xf numFmtId="9" fontId="0" fillId="0" borderId="3" xfId="7" applyFont="1" applyFill="1" applyBorder="1" applyAlignment="1">
      <alignment horizontal="center" vertical="center"/>
    </xf>
    <xf numFmtId="0" fontId="29" fillId="0" borderId="42" xfId="0" applyFont="1" applyFill="1" applyBorder="1" applyAlignment="1">
      <alignment horizontal="center" vertical="center" wrapText="1"/>
    </xf>
    <xf numFmtId="0" fontId="29" fillId="0" borderId="20" xfId="0" applyFont="1" applyFill="1" applyBorder="1" applyAlignment="1">
      <alignment horizontal="center" vertical="center" wrapText="1"/>
    </xf>
    <xf numFmtId="183" fontId="15" fillId="0" borderId="2" xfId="5" applyNumberFormat="1"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49" xfId="0" applyFont="1" applyFill="1" applyBorder="1" applyAlignment="1">
      <alignment vertical="center" wrapText="1"/>
    </xf>
    <xf numFmtId="0" fontId="15" fillId="0" borderId="20" xfId="0" applyFont="1" applyFill="1" applyBorder="1" applyAlignment="1">
      <alignment vertical="center" wrapText="1"/>
    </xf>
    <xf numFmtId="0" fontId="15" fillId="0" borderId="8" xfId="0" applyFont="1" applyFill="1" applyBorder="1" applyAlignment="1">
      <alignment horizontal="justify" vertical="top"/>
    </xf>
    <xf numFmtId="0" fontId="15" fillId="0" borderId="7" xfId="0" applyFont="1" applyFill="1" applyBorder="1" applyAlignment="1">
      <alignment vertical="center" wrapText="1"/>
    </xf>
    <xf numFmtId="0" fontId="15" fillId="0" borderId="7" xfId="0" applyFont="1" applyFill="1" applyBorder="1" applyAlignment="1">
      <alignment horizontal="justify" vertical="top"/>
    </xf>
    <xf numFmtId="0" fontId="15" fillId="0" borderId="22" xfId="0" applyFont="1" applyFill="1" applyBorder="1" applyAlignment="1">
      <alignment vertical="center" wrapText="1"/>
    </xf>
    <xf numFmtId="0" fontId="15" fillId="0" borderId="8" xfId="0" applyFont="1" applyFill="1" applyBorder="1"/>
    <xf numFmtId="14" fontId="55" fillId="11" borderId="3" xfId="0" applyNumberFormat="1" applyFont="1" applyFill="1" applyBorder="1" applyAlignment="1">
      <alignment horizontal="center" vertical="center" wrapText="1"/>
    </xf>
    <xf numFmtId="0" fontId="15" fillId="0" borderId="5" xfId="0" applyFont="1" applyFill="1" applyBorder="1"/>
    <xf numFmtId="0" fontId="29" fillId="0" borderId="17" xfId="0" applyFont="1" applyFill="1" applyBorder="1" applyAlignment="1">
      <alignment vertical="center" wrapText="1"/>
    </xf>
    <xf numFmtId="0" fontId="29" fillId="0" borderId="20" xfId="0" applyFont="1" applyFill="1" applyBorder="1" applyAlignment="1">
      <alignment vertical="center" wrapText="1"/>
    </xf>
    <xf numFmtId="0" fontId="29" fillId="0" borderId="17" xfId="0" applyFont="1" applyFill="1" applyBorder="1" applyAlignment="1">
      <alignment horizontal="center" vertical="center" wrapText="1"/>
    </xf>
    <xf numFmtId="0" fontId="37" fillId="0" borderId="17" xfId="0" applyFont="1" applyFill="1" applyBorder="1" applyAlignment="1">
      <alignment vertical="center" wrapText="1"/>
    </xf>
    <xf numFmtId="0" fontId="29" fillId="0" borderId="20" xfId="0" applyFont="1" applyFill="1" applyBorder="1"/>
    <xf numFmtId="0" fontId="29" fillId="0" borderId="47" xfId="0" applyFont="1" applyFill="1" applyBorder="1" applyAlignment="1">
      <alignment vertical="center" wrapText="1"/>
    </xf>
    <xf numFmtId="0" fontId="38" fillId="0" borderId="20" xfId="0" applyFont="1" applyFill="1" applyBorder="1" applyAlignment="1">
      <alignment vertical="center" wrapText="1"/>
    </xf>
    <xf numFmtId="0" fontId="29" fillId="0" borderId="20" xfId="0" applyFont="1" applyFill="1" applyBorder="1" applyAlignment="1">
      <alignment horizontal="left" vertical="center" wrapText="1"/>
    </xf>
    <xf numFmtId="0" fontId="37" fillId="0" borderId="48" xfId="0" applyFont="1" applyFill="1" applyBorder="1" applyAlignment="1">
      <alignment vertical="center" wrapText="1"/>
    </xf>
    <xf numFmtId="0" fontId="37" fillId="0" borderId="49" xfId="0" applyFont="1" applyFill="1" applyBorder="1" applyAlignment="1">
      <alignment vertical="center" wrapText="1"/>
    </xf>
    <xf numFmtId="0" fontId="33" fillId="0" borderId="48" xfId="0" applyFont="1" applyFill="1" applyBorder="1" applyAlignment="1">
      <alignment vertical="center" wrapText="1"/>
    </xf>
    <xf numFmtId="0" fontId="33" fillId="0" borderId="49" xfId="0" applyFont="1" applyFill="1" applyBorder="1" applyAlignment="1">
      <alignment vertical="center" wrapText="1"/>
    </xf>
    <xf numFmtId="0" fontId="44" fillId="0" borderId="17" xfId="0" applyFont="1" applyFill="1" applyBorder="1" applyAlignment="1">
      <alignment horizontal="center" vertical="center" wrapText="1"/>
    </xf>
    <xf numFmtId="0" fontId="0" fillId="0" borderId="20" xfId="0" applyFill="1" applyBorder="1" applyAlignment="1">
      <alignment vertical="center" wrapText="1"/>
    </xf>
    <xf numFmtId="0" fontId="0" fillId="0" borderId="20" xfId="0" applyFill="1" applyBorder="1"/>
    <xf numFmtId="0" fontId="30" fillId="0" borderId="51" xfId="0" applyFont="1" applyFill="1" applyBorder="1" applyAlignment="1">
      <alignment vertical="center" wrapText="1"/>
    </xf>
    <xf numFmtId="14" fontId="30" fillId="0" borderId="51" xfId="0" applyNumberFormat="1" applyFont="1" applyFill="1" applyBorder="1" applyAlignment="1">
      <alignment vertical="center" wrapText="1"/>
    </xf>
    <xf numFmtId="14" fontId="29" fillId="0" borderId="51" xfId="0" applyNumberFormat="1" applyFont="1" applyFill="1" applyBorder="1" applyAlignment="1">
      <alignment vertical="center" wrapText="1"/>
    </xf>
    <xf numFmtId="0" fontId="29" fillId="0" borderId="5" xfId="0" applyFont="1" applyFill="1" applyBorder="1" applyAlignment="1">
      <alignment horizontal="center" vertical="center" wrapText="1"/>
    </xf>
    <xf numFmtId="0" fontId="47" fillId="0" borderId="41" xfId="0" applyFont="1" applyFill="1" applyBorder="1" applyAlignment="1">
      <alignment horizontal="justify" vertical="center" wrapText="1"/>
    </xf>
    <xf numFmtId="0" fontId="30" fillId="0" borderId="42" xfId="0" applyFont="1" applyFill="1" applyBorder="1" applyAlignment="1">
      <alignment horizontal="center" vertical="center" wrapText="1"/>
    </xf>
    <xf numFmtId="0" fontId="28" fillId="0" borderId="42" xfId="3" applyFill="1" applyBorder="1" applyAlignment="1">
      <alignment horizontal="center" vertical="center" wrapText="1"/>
    </xf>
    <xf numFmtId="14" fontId="29" fillId="0" borderId="42" xfId="0" applyNumberFormat="1" applyFont="1" applyFill="1" applyBorder="1" applyAlignment="1">
      <alignment horizontal="center" vertical="center" wrapText="1"/>
    </xf>
    <xf numFmtId="0" fontId="30" fillId="0" borderId="45" xfId="0" applyFont="1" applyFill="1" applyBorder="1" applyAlignment="1">
      <alignment horizontal="center" vertical="center" wrapText="1"/>
    </xf>
    <xf numFmtId="0" fontId="57" fillId="0" borderId="53" xfId="0" applyFont="1" applyFill="1" applyBorder="1" applyAlignment="1">
      <alignment horizontal="justify" vertical="center" wrapText="1"/>
    </xf>
    <xf numFmtId="0" fontId="29" fillId="0" borderId="52"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28" fillId="0" borderId="52" xfId="3" applyFill="1" applyBorder="1" applyAlignment="1">
      <alignment horizontal="center" vertical="center" wrapText="1"/>
    </xf>
    <xf numFmtId="0" fontId="29" fillId="0" borderId="52" xfId="0" applyFont="1" applyFill="1" applyBorder="1" applyAlignment="1">
      <alignment vertical="center" wrapText="1"/>
    </xf>
    <xf numFmtId="0" fontId="29" fillId="0" borderId="54" xfId="0" applyFont="1" applyFill="1" applyBorder="1" applyAlignment="1">
      <alignment horizontal="center" vertical="center" wrapText="1"/>
    </xf>
    <xf numFmtId="14" fontId="30" fillId="0" borderId="42" xfId="0" applyNumberFormat="1" applyFont="1" applyFill="1" applyBorder="1" applyAlignment="1">
      <alignment horizontal="center" vertical="center" wrapText="1"/>
    </xf>
    <xf numFmtId="0" fontId="29" fillId="0" borderId="37"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0" borderId="22" xfId="0" applyFont="1" applyFill="1" applyBorder="1" applyAlignment="1">
      <alignment vertical="center" wrapText="1"/>
    </xf>
    <xf numFmtId="0" fontId="47" fillId="0" borderId="53" xfId="0" applyFont="1" applyFill="1" applyBorder="1" applyAlignment="1">
      <alignment horizontal="justify" vertical="center" wrapText="1"/>
    </xf>
    <xf numFmtId="0" fontId="28" fillId="0" borderId="51" xfId="3" applyFill="1" applyBorder="1" applyAlignment="1">
      <alignment horizontal="center" vertical="center" wrapText="1"/>
    </xf>
    <xf numFmtId="0" fontId="30" fillId="0" borderId="54"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35" fillId="0" borderId="3" xfId="0" applyNumberFormat="1" applyFont="1" applyFill="1" applyBorder="1" applyAlignment="1">
      <alignment horizontal="center" vertical="center"/>
    </xf>
    <xf numFmtId="3" fontId="35" fillId="0" borderId="3" xfId="0" applyNumberFormat="1" applyFont="1" applyFill="1" applyBorder="1" applyAlignment="1">
      <alignment horizontal="center" vertical="center"/>
    </xf>
    <xf numFmtId="14" fontId="29" fillId="0" borderId="2" xfId="0" applyNumberFormat="1"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30" fillId="0" borderId="2" xfId="0" applyFont="1" applyFill="1" applyBorder="1" applyAlignment="1">
      <alignment horizontal="center" vertical="center" wrapText="1"/>
    </xf>
    <xf numFmtId="0" fontId="28" fillId="0" borderId="2" xfId="3" applyFill="1" applyBorder="1" applyAlignment="1">
      <alignment horizontal="center" vertical="center" wrapText="1"/>
    </xf>
    <xf numFmtId="0" fontId="30" fillId="0" borderId="3"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17" xfId="0" applyFont="1" applyFill="1" applyBorder="1" applyAlignment="1">
      <alignment horizontal="center" vertical="center" wrapText="1"/>
    </xf>
    <xf numFmtId="3" fontId="55" fillId="11" borderId="3" xfId="0" applyNumberFormat="1" applyFont="1" applyFill="1" applyBorder="1" applyAlignment="1">
      <alignment horizontal="center" vertical="center" wrapText="1"/>
    </xf>
    <xf numFmtId="0" fontId="55" fillId="11" borderId="3" xfId="0" applyFont="1" applyFill="1" applyBorder="1" applyAlignment="1">
      <alignment horizontal="center" vertical="center" wrapText="1"/>
    </xf>
    <xf numFmtId="0" fontId="15" fillId="0" borderId="33" xfId="0" applyFont="1" applyFill="1" applyBorder="1" applyAlignment="1">
      <alignment vertical="center" wrapText="1"/>
    </xf>
    <xf numFmtId="9" fontId="15" fillId="0" borderId="3" xfId="0" applyNumberFormat="1" applyFont="1" applyFill="1" applyBorder="1" applyAlignment="1">
      <alignment vertical="center" wrapText="1"/>
    </xf>
    <xf numFmtId="167" fontId="29" fillId="0" borderId="3" xfId="0" applyNumberFormat="1" applyFont="1" applyFill="1" applyBorder="1" applyAlignment="1">
      <alignment vertical="center" wrapText="1"/>
    </xf>
    <xf numFmtId="9" fontId="29" fillId="0" borderId="3" xfId="0" applyNumberFormat="1" applyFont="1" applyFill="1" applyBorder="1" applyAlignment="1">
      <alignment vertical="center" wrapText="1"/>
    </xf>
    <xf numFmtId="3" fontId="29" fillId="0" borderId="3" xfId="0" applyNumberFormat="1" applyFont="1" applyFill="1" applyBorder="1" applyAlignment="1">
      <alignment vertical="center" wrapText="1"/>
    </xf>
    <xf numFmtId="9" fontId="0" fillId="0" borderId="0" xfId="0" applyNumberFormat="1" applyAlignment="1">
      <alignment vertical="center" wrapText="1"/>
    </xf>
    <xf numFmtId="9" fontId="15" fillId="0" borderId="3" xfId="0" applyNumberFormat="1" applyFont="1" applyFill="1" applyBorder="1"/>
    <xf numFmtId="0" fontId="0" fillId="0" borderId="0" xfId="0" applyAlignment="1">
      <alignment vertical="center" wrapText="1"/>
    </xf>
    <xf numFmtId="167" fontId="29" fillId="0" borderId="3"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179" fontId="29" fillId="0" borderId="3" xfId="0" applyNumberFormat="1" applyFont="1" applyFill="1" applyBorder="1" applyAlignment="1">
      <alignment horizontal="center" vertical="center" wrapText="1"/>
    </xf>
    <xf numFmtId="3" fontId="60" fillId="0" borderId="3" xfId="10" applyNumberFormat="1" applyFont="1" applyFill="1" applyBorder="1" applyAlignment="1" applyProtection="1">
      <alignment horizontal="center" vertical="center" wrapText="1"/>
      <protection locked="0"/>
    </xf>
    <xf numFmtId="9" fontId="42" fillId="0" borderId="3" xfId="11" applyNumberFormat="1" applyFont="1" applyFill="1" applyBorder="1" applyAlignment="1" applyProtection="1">
      <alignment horizontal="center" vertical="center" wrapText="1"/>
    </xf>
    <xf numFmtId="9" fontId="42" fillId="0" borderId="3" xfId="0" applyNumberFormat="1" applyFont="1" applyFill="1" applyBorder="1" applyAlignment="1" applyProtection="1">
      <alignment horizontal="center" vertical="center" wrapText="1"/>
    </xf>
    <xf numFmtId="9" fontId="42" fillId="0" borderId="3" xfId="12" applyFont="1" applyFill="1" applyBorder="1" applyAlignment="1" applyProtection="1">
      <alignment horizontal="center" vertical="center" wrapText="1"/>
    </xf>
    <xf numFmtId="9" fontId="32" fillId="0" borderId="3" xfId="0" applyNumberFormat="1" applyFont="1" applyFill="1" applyBorder="1" applyAlignment="1" applyProtection="1">
      <alignment horizontal="center" vertical="center" wrapText="1"/>
    </xf>
    <xf numFmtId="9" fontId="61" fillId="0" borderId="3" xfId="0" applyNumberFormat="1" applyFont="1" applyFill="1" applyBorder="1" applyAlignment="1" applyProtection="1">
      <alignment horizontal="center" vertical="center" wrapText="1"/>
    </xf>
    <xf numFmtId="0" fontId="31" fillId="0" borderId="3" xfId="13" applyFont="1" applyFill="1" applyBorder="1" applyAlignment="1">
      <alignment vertical="center" wrapText="1"/>
    </xf>
    <xf numFmtId="178" fontId="42" fillId="0" borderId="3" xfId="13" applyNumberFormat="1" applyFont="1" applyFill="1" applyBorder="1" applyAlignment="1">
      <alignment vertical="center" wrapText="1"/>
    </xf>
    <xf numFmtId="0" fontId="42" fillId="0" borderId="3" xfId="13" applyFont="1" applyFill="1" applyBorder="1" applyAlignment="1">
      <alignment vertical="center" wrapText="1"/>
    </xf>
    <xf numFmtId="0" fontId="42" fillId="0" borderId="3" xfId="13" applyFont="1" applyFill="1" applyBorder="1" applyAlignment="1">
      <alignment horizontal="center" vertical="center" wrapText="1"/>
    </xf>
    <xf numFmtId="0" fontId="62" fillId="0" borderId="3" xfId="3" applyFont="1" applyFill="1" applyBorder="1" applyAlignment="1">
      <alignment vertical="center" wrapText="1"/>
    </xf>
    <xf numFmtId="14" fontId="42" fillId="0" borderId="3" xfId="13" applyNumberFormat="1" applyFont="1" applyFill="1" applyBorder="1" applyAlignment="1">
      <alignment vertical="center" wrapText="1"/>
    </xf>
    <xf numFmtId="9" fontId="42" fillId="0" borderId="3" xfId="7" applyFont="1" applyFill="1" applyBorder="1" applyAlignment="1">
      <alignment horizontal="center" vertical="center" wrapText="1"/>
    </xf>
    <xf numFmtId="9" fontId="31" fillId="0" borderId="3" xfId="7" applyFont="1" applyFill="1" applyBorder="1" applyAlignment="1">
      <alignment vertical="center" wrapText="1"/>
    </xf>
    <xf numFmtId="3" fontId="31" fillId="0" borderId="3" xfId="0" applyNumberFormat="1" applyFont="1" applyFill="1" applyBorder="1" applyAlignment="1">
      <alignment horizontal="left" vertical="center" wrapText="1"/>
    </xf>
    <xf numFmtId="9" fontId="31" fillId="0" borderId="3" xfId="7" applyFont="1" applyFill="1" applyBorder="1" applyAlignment="1">
      <alignment vertical="center"/>
    </xf>
    <xf numFmtId="0" fontId="31" fillId="0" borderId="3" xfId="13" applyFont="1" applyFill="1" applyBorder="1" applyAlignment="1">
      <alignment horizontal="center" vertical="center" wrapText="1"/>
    </xf>
    <xf numFmtId="3" fontId="31" fillId="0" borderId="3" xfId="13" applyNumberFormat="1" applyFont="1" applyFill="1" applyBorder="1" applyAlignment="1">
      <alignment vertical="center" wrapText="1"/>
    </xf>
    <xf numFmtId="10" fontId="38" fillId="0" borderId="3" xfId="7" applyNumberFormat="1" applyFont="1" applyFill="1" applyBorder="1" applyAlignment="1">
      <alignment horizontal="right" vertical="center"/>
    </xf>
    <xf numFmtId="0" fontId="31" fillId="0" borderId="3" xfId="13" quotePrefix="1" applyFont="1" applyFill="1" applyBorder="1" applyAlignment="1">
      <alignment vertical="center" wrapText="1"/>
    </xf>
    <xf numFmtId="0" fontId="31" fillId="0" borderId="5" xfId="13" quotePrefix="1" applyFont="1" applyFill="1" applyBorder="1" applyAlignment="1">
      <alignment vertical="center" wrapText="1"/>
    </xf>
    <xf numFmtId="0" fontId="38" fillId="0" borderId="3" xfId="13" applyFont="1" applyFill="1" applyBorder="1" applyAlignment="1">
      <alignment vertical="center" wrapText="1"/>
    </xf>
    <xf numFmtId="0" fontId="29" fillId="0" borderId="3" xfId="13" applyFont="1" applyFill="1" applyBorder="1" applyAlignment="1">
      <alignment vertical="center" wrapText="1"/>
    </xf>
    <xf numFmtId="0" fontId="39" fillId="0" borderId="3" xfId="13" applyFont="1" applyFill="1" applyBorder="1" applyAlignment="1">
      <alignment vertical="center" wrapText="1"/>
    </xf>
    <xf numFmtId="0" fontId="39" fillId="0" borderId="3" xfId="13" applyFont="1" applyFill="1" applyBorder="1" applyAlignment="1">
      <alignment horizontal="center" vertical="center" wrapText="1"/>
    </xf>
    <xf numFmtId="14" fontId="39" fillId="0" borderId="3" xfId="13" applyNumberFormat="1" applyFont="1" applyFill="1" applyBorder="1" applyAlignment="1">
      <alignment vertical="center" wrapText="1"/>
    </xf>
    <xf numFmtId="9" fontId="30" fillId="0" borderId="3" xfId="7" applyFont="1" applyFill="1" applyBorder="1" applyAlignment="1">
      <alignment horizontal="center" vertical="center" wrapText="1"/>
    </xf>
    <xf numFmtId="0" fontId="30" fillId="0" borderId="3" xfId="13" applyFont="1" applyFill="1" applyBorder="1" applyAlignment="1">
      <alignment vertical="center" wrapText="1"/>
    </xf>
    <xf numFmtId="9" fontId="29" fillId="0" borderId="3" xfId="7" applyFont="1" applyFill="1" applyBorder="1" applyAlignment="1">
      <alignment vertical="center"/>
    </xf>
    <xf numFmtId="3" fontId="29" fillId="0" borderId="3" xfId="0" applyNumberFormat="1" applyFont="1" applyFill="1" applyBorder="1" applyAlignment="1">
      <alignment horizontal="left" vertical="center" wrapText="1"/>
    </xf>
    <xf numFmtId="0" fontId="38" fillId="0" borderId="3" xfId="13" applyFont="1" applyFill="1" applyBorder="1" applyAlignment="1">
      <alignment horizontal="center" vertical="center" wrapText="1"/>
    </xf>
    <xf numFmtId="3" fontId="38" fillId="0" borderId="3" xfId="13" applyNumberFormat="1" applyFont="1" applyFill="1" applyBorder="1" applyAlignment="1">
      <alignment vertical="center" wrapText="1"/>
    </xf>
    <xf numFmtId="0" fontId="38" fillId="0" borderId="3" xfId="13" quotePrefix="1" applyFont="1" applyFill="1" applyBorder="1" applyAlignment="1">
      <alignment vertical="center" wrapText="1"/>
    </xf>
    <xf numFmtId="0" fontId="55" fillId="0" borderId="17" xfId="0" applyFont="1" applyFill="1" applyBorder="1" applyAlignment="1">
      <alignment vertical="center" wrapText="1"/>
    </xf>
    <xf numFmtId="0" fontId="55" fillId="0" borderId="3" xfId="0" applyFont="1" applyFill="1" applyBorder="1" applyAlignment="1">
      <alignment vertical="center" wrapText="1"/>
    </xf>
    <xf numFmtId="0" fontId="2" fillId="0" borderId="3" xfId="0" applyFont="1" applyFill="1" applyBorder="1" applyAlignment="1">
      <alignment vertical="center" wrapText="1"/>
    </xf>
    <xf numFmtId="14" fontId="2" fillId="0" borderId="2" xfId="0" applyNumberFormat="1" applyFont="1" applyFill="1" applyBorder="1" applyAlignment="1">
      <alignment horizontal="justify" vertical="center" wrapText="1"/>
    </xf>
    <xf numFmtId="14" fontId="55" fillId="0" borderId="2" xfId="0" applyNumberFormat="1" applyFont="1" applyFill="1" applyBorder="1" applyAlignment="1">
      <alignment horizontal="justify" vertical="center" wrapText="1"/>
    </xf>
    <xf numFmtId="0" fontId="64" fillId="0" borderId="2" xfId="3" applyFont="1" applyFill="1" applyBorder="1" applyAlignment="1">
      <alignment vertical="center" wrapText="1"/>
    </xf>
    <xf numFmtId="0" fontId="2" fillId="0" borderId="2" xfId="0" applyFont="1" applyFill="1" applyBorder="1" applyAlignment="1">
      <alignment vertical="center" wrapText="1"/>
    </xf>
    <xf numFmtId="0" fontId="55" fillId="0" borderId="2" xfId="0" applyFont="1" applyFill="1" applyBorder="1" applyAlignment="1">
      <alignment vertical="center" wrapText="1"/>
    </xf>
    <xf numFmtId="0" fontId="55" fillId="0" borderId="2" xfId="0" applyFont="1" applyFill="1" applyBorder="1" applyAlignment="1">
      <alignment horizontal="center" vertical="center" wrapText="1"/>
    </xf>
    <xf numFmtId="9" fontId="63" fillId="0" borderId="3" xfId="0" applyNumberFormat="1" applyFont="1" applyFill="1" applyBorder="1" applyAlignment="1">
      <alignment vertical="center"/>
    </xf>
    <xf numFmtId="9" fontId="63" fillId="0" borderId="3" xfId="7" applyFont="1" applyFill="1" applyBorder="1" applyAlignment="1">
      <alignment vertical="center"/>
    </xf>
    <xf numFmtId="169" fontId="55" fillId="0" borderId="2" xfId="4" applyFont="1" applyFill="1" applyBorder="1" applyAlignment="1">
      <alignment vertical="center" wrapText="1"/>
    </xf>
    <xf numFmtId="0" fontId="55" fillId="0" borderId="49" xfId="0" applyFont="1" applyFill="1" applyBorder="1" applyAlignment="1">
      <alignment vertical="center" wrapText="1"/>
    </xf>
    <xf numFmtId="0" fontId="2" fillId="0" borderId="2" xfId="0" applyFont="1" applyFill="1" applyBorder="1" applyAlignment="1">
      <alignment horizontal="center" vertical="center" wrapText="1"/>
    </xf>
    <xf numFmtId="0" fontId="64" fillId="0" borderId="2" xfId="3" applyFont="1" applyFill="1" applyBorder="1" applyAlignment="1">
      <alignment horizontal="center" vertical="center" wrapText="1"/>
    </xf>
    <xf numFmtId="9" fontId="55" fillId="0" borderId="2" xfId="0" applyNumberFormat="1" applyFont="1" applyFill="1" applyBorder="1" applyAlignment="1">
      <alignment horizontal="center" vertical="center" wrapText="1"/>
    </xf>
    <xf numFmtId="0" fontId="63" fillId="0" borderId="3" xfId="0" applyFont="1" applyFill="1" applyBorder="1" applyAlignment="1">
      <alignment vertical="center"/>
    </xf>
    <xf numFmtId="168" fontId="55" fillId="0" borderId="2" xfId="6"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64" fillId="0" borderId="2" xfId="3" applyFont="1" applyFill="1" applyBorder="1" applyAlignment="1" applyProtection="1">
      <alignment horizontal="justify" vertical="center" wrapText="1"/>
    </xf>
    <xf numFmtId="0" fontId="42" fillId="0" borderId="2" xfId="0" applyFont="1" applyFill="1" applyBorder="1" applyAlignment="1">
      <alignment horizontal="justify" vertical="center" wrapText="1"/>
    </xf>
    <xf numFmtId="0" fontId="37" fillId="0" borderId="2" xfId="0" applyFont="1" applyFill="1" applyBorder="1" applyAlignment="1">
      <alignment horizontal="justify" vertical="center" wrapText="1"/>
    </xf>
    <xf numFmtId="0" fontId="37" fillId="0" borderId="2" xfId="0" applyFont="1" applyFill="1" applyBorder="1" applyAlignment="1">
      <alignment horizontal="center" vertical="center" wrapText="1"/>
    </xf>
    <xf numFmtId="9" fontId="37" fillId="0" borderId="2" xfId="0" applyNumberFormat="1" applyFont="1" applyFill="1" applyBorder="1" applyAlignment="1">
      <alignment horizontal="center" vertical="center" wrapText="1"/>
    </xf>
    <xf numFmtId="181" fontId="37" fillId="0" borderId="2" xfId="0" applyNumberFormat="1" applyFont="1" applyFill="1" applyBorder="1" applyAlignment="1">
      <alignment horizontal="center" vertical="center" wrapText="1"/>
    </xf>
    <xf numFmtId="0" fontId="65" fillId="0" borderId="49" xfId="0" applyFont="1" applyFill="1" applyBorder="1" applyAlignment="1">
      <alignment horizontal="justify" vertical="center" wrapText="1"/>
    </xf>
    <xf numFmtId="0" fontId="63" fillId="0" borderId="3" xfId="0" applyFont="1" applyFill="1" applyBorder="1" applyAlignment="1">
      <alignment horizontal="center" vertical="center"/>
    </xf>
    <xf numFmtId="10" fontId="63" fillId="0" borderId="3" xfId="0" applyNumberFormat="1" applyFont="1" applyFill="1" applyBorder="1" applyAlignment="1">
      <alignment horizontal="center" vertical="center"/>
    </xf>
    <xf numFmtId="168" fontId="55" fillId="0" borderId="2" xfId="6" applyFont="1" applyFill="1" applyBorder="1" applyAlignment="1">
      <alignment vertical="center" wrapText="1"/>
    </xf>
    <xf numFmtId="3" fontId="55" fillId="0" borderId="2" xfId="0" applyNumberFormat="1" applyFont="1" applyFill="1" applyBorder="1" applyAlignment="1">
      <alignment horizontal="center" vertical="center" wrapText="1"/>
    </xf>
    <xf numFmtId="10" fontId="55" fillId="0" borderId="2" xfId="0" applyNumberFormat="1" applyFont="1" applyFill="1" applyBorder="1" applyAlignment="1">
      <alignment horizontal="center" vertical="center" wrapText="1"/>
    </xf>
    <xf numFmtId="0" fontId="30" fillId="13" borderId="3" xfId="0" applyFont="1" applyFill="1" applyBorder="1" applyAlignment="1">
      <alignment horizontal="center" vertical="center" wrapText="1"/>
    </xf>
    <xf numFmtId="0" fontId="15" fillId="0" borderId="0" xfId="0" applyFont="1" applyFill="1" applyBorder="1" applyAlignment="1">
      <alignment horizontal="justify" vertical="top"/>
    </xf>
    <xf numFmtId="0" fontId="15" fillId="0" borderId="0" xfId="0" applyFont="1" applyFill="1" applyBorder="1" applyAlignment="1">
      <alignment vertical="center" wrapText="1"/>
    </xf>
    <xf numFmtId="0" fontId="30" fillId="13" borderId="3" xfId="0" applyFont="1" applyFill="1" applyBorder="1" applyAlignment="1">
      <alignment vertical="center" wrapText="1"/>
    </xf>
    <xf numFmtId="0" fontId="29" fillId="13" borderId="3" xfId="0" applyFont="1" applyFill="1" applyBorder="1" applyAlignment="1">
      <alignment horizontal="center" vertical="center" wrapText="1"/>
    </xf>
    <xf numFmtId="179" fontId="29" fillId="0" borderId="7" xfId="0" applyNumberFormat="1" applyFont="1" applyFill="1" applyBorder="1" applyAlignment="1">
      <alignment vertical="center" wrapText="1"/>
    </xf>
    <xf numFmtId="0" fontId="28" fillId="13" borderId="3" xfId="3" applyFill="1" applyBorder="1" applyAlignment="1">
      <alignment horizontal="center" vertical="center" wrapText="1"/>
    </xf>
    <xf numFmtId="14" fontId="55" fillId="14" borderId="3" xfId="0" applyNumberFormat="1" applyFont="1" applyFill="1" applyBorder="1" applyAlignment="1">
      <alignment horizontal="center" vertical="center" wrapText="1"/>
    </xf>
    <xf numFmtId="0" fontId="31" fillId="13" borderId="3" xfId="0" applyFont="1" applyFill="1" applyBorder="1" applyAlignment="1">
      <alignment vertical="top" wrapText="1"/>
    </xf>
    <xf numFmtId="9" fontId="0" fillId="13" borderId="3" xfId="0" applyNumberFormat="1" applyFill="1" applyBorder="1" applyAlignment="1">
      <alignment horizontal="center" vertical="center"/>
    </xf>
    <xf numFmtId="0" fontId="0" fillId="13" borderId="0" xfId="0" applyFill="1"/>
    <xf numFmtId="0" fontId="0" fillId="13" borderId="3" xfId="0" applyFill="1" applyBorder="1" applyAlignment="1">
      <alignment vertical="center" wrapText="1"/>
    </xf>
    <xf numFmtId="0" fontId="55" fillId="14" borderId="3" xfId="0" applyFont="1" applyFill="1" applyBorder="1" applyAlignment="1">
      <alignment horizontal="center" vertical="center" wrapText="1"/>
    </xf>
    <xf numFmtId="0" fontId="29" fillId="13" borderId="3" xfId="0" applyFont="1" applyFill="1" applyBorder="1" applyAlignment="1">
      <alignment vertical="center" wrapText="1"/>
    </xf>
    <xf numFmtId="0" fontId="42" fillId="13" borderId="2" xfId="0" applyFont="1" applyFill="1" applyBorder="1" applyAlignment="1">
      <alignment vertical="center" wrapText="1"/>
    </xf>
    <xf numFmtId="0" fontId="37" fillId="13" borderId="2" xfId="0" applyFont="1" applyFill="1" applyBorder="1" applyAlignment="1">
      <alignment vertical="center" wrapText="1"/>
    </xf>
    <xf numFmtId="0" fontId="33" fillId="13" borderId="2" xfId="0" applyFont="1" applyFill="1" applyBorder="1" applyAlignment="1">
      <alignment vertical="center" wrapText="1"/>
    </xf>
    <xf numFmtId="9" fontId="34" fillId="13" borderId="2" xfId="0" applyNumberFormat="1" applyFont="1" applyFill="1" applyBorder="1" applyAlignment="1">
      <alignment vertical="center" wrapText="1"/>
    </xf>
    <xf numFmtId="0" fontId="49" fillId="13" borderId="2" xfId="0" applyFont="1" applyFill="1" applyBorder="1" applyAlignment="1">
      <alignment vertical="center" wrapText="1"/>
    </xf>
    <xf numFmtId="0" fontId="50" fillId="13" borderId="44" xfId="0" applyFont="1" applyFill="1" applyBorder="1" applyAlignment="1">
      <alignment vertical="center" wrapText="1"/>
    </xf>
    <xf numFmtId="0" fontId="30" fillId="13" borderId="3" xfId="0" applyNumberFormat="1" applyFont="1" applyFill="1" applyBorder="1" applyAlignment="1">
      <alignment vertical="center" wrapText="1"/>
    </xf>
    <xf numFmtId="4" fontId="30" fillId="13" borderId="3" xfId="0" applyNumberFormat="1" applyFont="1" applyFill="1" applyBorder="1" applyAlignment="1">
      <alignment horizontal="left" vertical="center" wrapText="1"/>
    </xf>
    <xf numFmtId="0" fontId="44" fillId="13" borderId="3" xfId="0" applyFont="1" applyFill="1" applyBorder="1" applyAlignment="1">
      <alignment vertical="center" wrapText="1"/>
    </xf>
    <xf numFmtId="0" fontId="29" fillId="13" borderId="7" xfId="0" applyFont="1" applyFill="1" applyBorder="1" applyAlignment="1">
      <alignment horizontal="center" vertical="center" wrapText="1"/>
    </xf>
    <xf numFmtId="0" fontId="0" fillId="13" borderId="7" xfId="0" applyFill="1" applyBorder="1"/>
    <xf numFmtId="0" fontId="0" fillId="13" borderId="7" xfId="0" applyFill="1" applyBorder="1" applyAlignment="1">
      <alignment wrapText="1"/>
    </xf>
    <xf numFmtId="9" fontId="30" fillId="0" borderId="3" xfId="0" applyNumberFormat="1"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0" fontId="30" fillId="0" borderId="20" xfId="0" applyFont="1" applyFill="1" applyBorder="1" applyAlignment="1">
      <alignment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0" fillId="0" borderId="3" xfId="0" applyFont="1" applyFill="1" applyBorder="1" applyAlignment="1">
      <alignment vertical="top" wrapText="1"/>
    </xf>
    <xf numFmtId="0" fontId="14" fillId="0" borderId="2" xfId="0" applyFont="1" applyFill="1" applyBorder="1" applyAlignment="1">
      <alignment vertical="center" wrapText="1"/>
    </xf>
    <xf numFmtId="0" fontId="15" fillId="0" borderId="0" xfId="0" applyFont="1" applyFill="1" applyBorder="1" applyAlignment="1">
      <alignment vertical="top" wrapText="1"/>
    </xf>
    <xf numFmtId="0" fontId="39" fillId="0" borderId="7" xfId="0" applyFont="1" applyFill="1" applyBorder="1" applyAlignment="1">
      <alignment horizontal="center" vertical="center" wrapText="1"/>
    </xf>
    <xf numFmtId="9" fontId="30" fillId="13" borderId="3" xfId="0" applyNumberFormat="1" applyFont="1" applyFill="1" applyBorder="1" applyAlignment="1">
      <alignment horizontal="center" vertical="center" wrapText="1"/>
    </xf>
    <xf numFmtId="9" fontId="30" fillId="13" borderId="2" xfId="0" applyNumberFormat="1" applyFont="1" applyFill="1" applyBorder="1" applyAlignment="1">
      <alignment horizontal="center" vertical="center" wrapText="1"/>
    </xf>
    <xf numFmtId="10" fontId="30" fillId="0" borderId="2" xfId="0" applyNumberFormat="1" applyFont="1" applyFill="1" applyBorder="1" applyAlignment="1">
      <alignment horizontal="center" vertical="center" wrapText="1"/>
    </xf>
    <xf numFmtId="0" fontId="29" fillId="0" borderId="2" xfId="0" applyFont="1" applyFill="1" applyBorder="1" applyAlignment="1">
      <alignment vertical="top" wrapText="1"/>
    </xf>
    <xf numFmtId="0" fontId="39" fillId="0" borderId="2" xfId="0" applyFont="1" applyFill="1" applyBorder="1" applyAlignment="1">
      <alignment vertical="center" wrapText="1"/>
    </xf>
    <xf numFmtId="184" fontId="39" fillId="0" borderId="2" xfId="0" applyNumberFormat="1" applyFont="1" applyFill="1" applyBorder="1" applyAlignment="1">
      <alignment vertical="center" wrapText="1"/>
    </xf>
    <xf numFmtId="184" fontId="30" fillId="0" borderId="2" xfId="0" applyNumberFormat="1" applyFont="1" applyFill="1" applyBorder="1" applyAlignment="1">
      <alignment vertical="center" wrapText="1"/>
    </xf>
    <xf numFmtId="178" fontId="30" fillId="0" borderId="2" xfId="7" applyNumberFormat="1" applyFont="1" applyFill="1" applyBorder="1" applyAlignment="1">
      <alignment horizontal="center" vertical="center" wrapText="1"/>
    </xf>
    <xf numFmtId="0" fontId="30" fillId="0" borderId="49" xfId="0" applyFont="1" applyFill="1" applyBorder="1" applyAlignment="1">
      <alignment vertical="center" wrapText="1"/>
    </xf>
    <xf numFmtId="0" fontId="30" fillId="13" borderId="49" xfId="0" applyFont="1" applyFill="1" applyBorder="1" applyAlignment="1">
      <alignment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8" fillId="0" borderId="2" xfId="3" applyFill="1" applyBorder="1" applyAlignment="1">
      <alignment vertical="center" wrapText="1"/>
    </xf>
    <xf numFmtId="182" fontId="3" fillId="0" borderId="3" xfId="0" applyNumberFormat="1" applyFont="1" applyFill="1" applyBorder="1" applyAlignment="1" applyProtection="1">
      <alignment horizontal="center" vertical="center" wrapText="1"/>
      <protection hidden="1"/>
    </xf>
    <xf numFmtId="182" fontId="3" fillId="0" borderId="2" xfId="0" applyNumberFormat="1" applyFont="1" applyFill="1" applyBorder="1" applyAlignment="1" applyProtection="1">
      <alignment horizontal="center" vertical="center" wrapText="1"/>
      <protection hidden="1"/>
    </xf>
    <xf numFmtId="0" fontId="29" fillId="0" borderId="3" xfId="0" applyFont="1" applyFill="1" applyBorder="1" applyAlignment="1">
      <alignment vertical="center" wrapText="1"/>
    </xf>
    <xf numFmtId="0" fontId="30" fillId="0" borderId="33" xfId="0" applyFont="1" applyFill="1" applyBorder="1" applyAlignment="1">
      <alignment vertical="center" wrapText="1"/>
    </xf>
    <xf numFmtId="0" fontId="29" fillId="0" borderId="7" xfId="0" applyFont="1" applyFill="1" applyBorder="1" applyAlignment="1">
      <alignment vertical="center" wrapText="1"/>
    </xf>
    <xf numFmtId="0" fontId="29" fillId="0" borderId="33" xfId="0" applyFont="1" applyFill="1" applyBorder="1" applyAlignment="1">
      <alignment vertical="center" wrapText="1"/>
    </xf>
    <xf numFmtId="9" fontId="29" fillId="0" borderId="33" xfId="0" applyNumberFormat="1" applyFont="1" applyFill="1" applyBorder="1" applyAlignment="1">
      <alignment vertical="center" wrapText="1"/>
    </xf>
    <xf numFmtId="0" fontId="15" fillId="0" borderId="33" xfId="0" applyFont="1" applyFill="1" applyBorder="1" applyAlignment="1"/>
    <xf numFmtId="170" fontId="29" fillId="0" borderId="33" xfId="16" applyNumberFormat="1" applyFont="1" applyFill="1" applyBorder="1" applyAlignment="1">
      <alignment vertical="center" wrapText="1"/>
    </xf>
    <xf numFmtId="0" fontId="0" fillId="0" borderId="3" xfId="0" applyBorder="1"/>
    <xf numFmtId="0" fontId="0" fillId="0" borderId="3" xfId="0" applyBorder="1" applyAlignment="1">
      <alignment horizontal="center" vertical="center"/>
    </xf>
    <xf numFmtId="0" fontId="0" fillId="0" borderId="3" xfId="0" applyBorder="1" applyAlignment="1">
      <alignment horizontal="center" vertical="center" wrapText="1"/>
    </xf>
    <xf numFmtId="9" fontId="0" fillId="0" borderId="3" xfId="0" applyNumberFormat="1" applyBorder="1" applyAlignment="1">
      <alignment horizontal="center" vertical="center"/>
    </xf>
    <xf numFmtId="0" fontId="15" fillId="0" borderId="33" xfId="0" applyFont="1" applyFill="1" applyBorder="1" applyAlignment="1">
      <alignment vertical="center" wrapText="1"/>
    </xf>
    <xf numFmtId="0" fontId="30" fillId="0" borderId="33" xfId="0" applyFont="1" applyFill="1" applyBorder="1" applyAlignment="1">
      <alignment horizontal="center" vertical="center" wrapText="1"/>
    </xf>
    <xf numFmtId="0" fontId="15" fillId="0" borderId="7" xfId="0" applyFont="1" applyFill="1" applyBorder="1" applyAlignment="1">
      <alignment horizontal="center" vertical="center"/>
    </xf>
    <xf numFmtId="9" fontId="30" fillId="0" borderId="3"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0" fontId="15" fillId="0" borderId="3" xfId="0" applyFont="1" applyFill="1" applyBorder="1" applyAlignment="1"/>
    <xf numFmtId="0" fontId="0" fillId="0" borderId="3" xfId="0" applyFill="1" applyBorder="1" applyAlignment="1">
      <alignment vertical="center" wrapText="1"/>
    </xf>
    <xf numFmtId="0" fontId="30" fillId="0" borderId="3" xfId="0" applyFont="1" applyFill="1" applyBorder="1" applyAlignment="1">
      <alignment vertical="center" wrapText="1"/>
    </xf>
    <xf numFmtId="0" fontId="15" fillId="0" borderId="3" xfId="0" applyFont="1" applyFill="1" applyBorder="1" applyAlignment="1">
      <alignment vertical="center" wrapText="1"/>
    </xf>
    <xf numFmtId="170" fontId="29" fillId="0" borderId="3" xfId="16" applyNumberFormat="1" applyFont="1" applyFill="1" applyBorder="1" applyAlignment="1">
      <alignment vertical="center" wrapText="1"/>
    </xf>
    <xf numFmtId="0" fontId="1" fillId="0" borderId="26" xfId="0" applyFont="1" applyBorder="1" applyAlignment="1">
      <alignment horizontal="left"/>
    </xf>
    <xf numFmtId="0" fontId="47" fillId="0" borderId="56" xfId="0" applyFont="1" applyFill="1" applyBorder="1" applyAlignment="1">
      <alignment horizontal="justify" vertical="center" wrapText="1"/>
    </xf>
    <xf numFmtId="0" fontId="57" fillId="0" borderId="57" xfId="0" applyFont="1" applyFill="1" applyBorder="1" applyAlignment="1">
      <alignment horizontal="justify" vertical="center" wrapText="1"/>
    </xf>
    <xf numFmtId="0" fontId="47" fillId="0" borderId="58" xfId="0" applyFont="1" applyFill="1" applyBorder="1" applyAlignment="1">
      <alignment horizontal="justify" vertical="center" wrapText="1"/>
    </xf>
    <xf numFmtId="0" fontId="47" fillId="13" borderId="8" xfId="0" applyFont="1" applyFill="1" applyBorder="1" applyAlignment="1">
      <alignment horizontal="justify" vertical="center" wrapText="1"/>
    </xf>
    <xf numFmtId="0" fontId="29" fillId="0" borderId="59" xfId="0" applyFont="1" applyFill="1" applyBorder="1" applyAlignment="1">
      <alignment vertical="center" wrapText="1"/>
    </xf>
    <xf numFmtId="9" fontId="29" fillId="0" borderId="33" xfId="0" applyNumberFormat="1" applyFont="1" applyFill="1" applyBorder="1" applyAlignment="1">
      <alignment horizontal="center" vertical="center" wrapText="1"/>
    </xf>
    <xf numFmtId="9" fontId="30" fillId="0" borderId="33" xfId="0" applyNumberFormat="1" applyFont="1" applyFill="1" applyBorder="1" applyAlignment="1">
      <alignment horizontal="center" vertical="center" wrapText="1"/>
    </xf>
    <xf numFmtId="9" fontId="14" fillId="0" borderId="7" xfId="0" applyNumberFormat="1" applyFont="1" applyFill="1" applyBorder="1" applyAlignment="1">
      <alignment vertical="center" wrapText="1"/>
    </xf>
    <xf numFmtId="10" fontId="29" fillId="0" borderId="33" xfId="0" applyNumberFormat="1" applyFont="1" applyFill="1" applyBorder="1" applyAlignment="1">
      <alignment horizontal="center" vertical="center" wrapText="1"/>
    </xf>
    <xf numFmtId="0" fontId="14" fillId="0" borderId="7" xfId="0" applyFont="1" applyFill="1" applyBorder="1" applyAlignment="1">
      <alignment vertical="center" wrapText="1"/>
    </xf>
    <xf numFmtId="179" fontId="29" fillId="0" borderId="33" xfId="5" applyNumberFormat="1" applyFont="1" applyFill="1" applyBorder="1" applyAlignment="1">
      <alignment horizontal="center" vertical="center" wrapText="1"/>
    </xf>
    <xf numFmtId="0" fontId="29" fillId="13" borderId="46" xfId="0" applyFont="1" applyFill="1" applyBorder="1" applyAlignment="1">
      <alignment vertical="center" wrapText="1"/>
    </xf>
    <xf numFmtId="0" fontId="29" fillId="0" borderId="3" xfId="0" applyFont="1" applyFill="1" applyBorder="1" applyAlignment="1">
      <alignment horizontal="left" vertical="top" wrapText="1"/>
    </xf>
    <xf numFmtId="14" fontId="71" fillId="15" borderId="3" xfId="0" applyNumberFormat="1" applyFont="1" applyFill="1" applyBorder="1" applyAlignment="1">
      <alignment vertical="center" wrapText="1"/>
    </xf>
    <xf numFmtId="0" fontId="29" fillId="15" borderId="3" xfId="0" applyFont="1" applyFill="1" applyBorder="1" applyAlignment="1">
      <alignment vertical="center" wrapText="1"/>
    </xf>
    <xf numFmtId="0" fontId="3" fillId="0" borderId="3" xfId="0" applyFont="1" applyFill="1" applyBorder="1" applyAlignment="1" applyProtection="1">
      <alignment vertical="center" wrapText="1"/>
      <protection hidden="1"/>
    </xf>
    <xf numFmtId="0" fontId="29" fillId="0" borderId="7" xfId="0" applyFont="1" applyFill="1" applyBorder="1" applyAlignment="1">
      <alignment vertical="center" wrapText="1"/>
    </xf>
    <xf numFmtId="0" fontId="3" fillId="0" borderId="7" xfId="0" applyFont="1" applyFill="1" applyBorder="1" applyAlignment="1" applyProtection="1">
      <alignment vertical="center" wrapText="1"/>
      <protection hidden="1"/>
    </xf>
    <xf numFmtId="0" fontId="72" fillId="0" borderId="3" xfId="0" applyFont="1" applyBorder="1" applyAlignment="1">
      <alignment horizontal="center" vertical="center" wrapText="1"/>
    </xf>
    <xf numFmtId="0" fontId="30" fillId="15" borderId="3" xfId="0" applyFont="1" applyFill="1" applyBorder="1" applyAlignment="1">
      <alignment vertical="center" wrapText="1"/>
    </xf>
    <xf numFmtId="0" fontId="30" fillId="0" borderId="7" xfId="0" applyFont="1" applyFill="1" applyBorder="1" applyAlignment="1">
      <alignment horizontal="center" vertical="center" wrapText="1"/>
    </xf>
    <xf numFmtId="10" fontId="50" fillId="15" borderId="44" xfId="0" applyNumberFormat="1" applyFont="1" applyFill="1" applyBorder="1" applyAlignment="1">
      <alignment vertical="center" wrapText="1"/>
    </xf>
    <xf numFmtId="0" fontId="15" fillId="15" borderId="42" xfId="0" applyFont="1" applyFill="1" applyBorder="1" applyAlignment="1">
      <alignment vertical="center" wrapText="1"/>
    </xf>
    <xf numFmtId="0" fontId="29" fillId="0" borderId="3" xfId="0" applyFont="1" applyFill="1" applyBorder="1" applyAlignment="1">
      <alignment horizontal="center" vertical="center" wrapText="1"/>
    </xf>
    <xf numFmtId="0" fontId="30" fillId="12" borderId="7" xfId="0" applyFont="1" applyFill="1" applyBorder="1" applyAlignment="1">
      <alignment vertical="center" wrapText="1"/>
    </xf>
    <xf numFmtId="0" fontId="30" fillId="0" borderId="46" xfId="0" applyFont="1" applyFill="1" applyBorder="1" applyAlignment="1">
      <alignment vertical="center" wrapText="1"/>
    </xf>
    <xf numFmtId="14" fontId="30" fillId="0" borderId="42" xfId="0" applyNumberFormat="1" applyFont="1" applyFill="1" applyBorder="1" applyAlignment="1">
      <alignment vertical="center" wrapText="1"/>
    </xf>
    <xf numFmtId="14" fontId="29" fillId="0" borderId="42" xfId="0" applyNumberFormat="1" applyFont="1" applyFill="1" applyBorder="1" applyAlignment="1">
      <alignment vertical="center" wrapText="1"/>
    </xf>
    <xf numFmtId="0" fontId="47" fillId="0" borderId="48" xfId="0" applyFont="1" applyFill="1" applyBorder="1" applyAlignment="1">
      <alignment horizontal="justify" vertical="center" wrapText="1"/>
    </xf>
    <xf numFmtId="0" fontId="0" fillId="13" borderId="3" xfId="0" applyFill="1" applyBorder="1" applyAlignment="1">
      <alignment vertical="top" wrapText="1"/>
    </xf>
    <xf numFmtId="0" fontId="47" fillId="13" borderId="47" xfId="0" applyFont="1" applyFill="1" applyBorder="1" applyAlignment="1">
      <alignment horizontal="justify" vertical="center" wrapText="1"/>
    </xf>
    <xf numFmtId="166" fontId="29" fillId="0" borderId="3" xfId="0" applyNumberFormat="1" applyFont="1" applyFill="1" applyBorder="1" applyAlignment="1">
      <alignment vertical="center" wrapText="1"/>
    </xf>
    <xf numFmtId="0" fontId="42" fillId="15" borderId="2" xfId="0" applyFont="1" applyFill="1" applyBorder="1" applyAlignment="1">
      <alignment vertical="center" wrapText="1"/>
    </xf>
    <xf numFmtId="0" fontId="37" fillId="15" borderId="2" xfId="0" applyFont="1" applyFill="1" applyBorder="1" applyAlignment="1">
      <alignment vertical="center" wrapText="1"/>
    </xf>
    <xf numFmtId="0" fontId="34" fillId="15" borderId="2" xfId="0" applyFont="1" applyFill="1" applyBorder="1" applyAlignment="1">
      <alignment vertical="center" wrapText="1"/>
    </xf>
    <xf numFmtId="0" fontId="33" fillId="15" borderId="2" xfId="0" applyFont="1" applyFill="1" applyBorder="1" applyAlignment="1">
      <alignment vertical="center" wrapText="1"/>
    </xf>
    <xf numFmtId="0" fontId="50" fillId="15" borderId="44" xfId="0" applyFont="1" applyFill="1" applyBorder="1" applyAlignment="1">
      <alignment vertical="center" wrapText="1"/>
    </xf>
    <xf numFmtId="0" fontId="30" fillId="15" borderId="3" xfId="0" applyNumberFormat="1" applyFont="1" applyFill="1" applyBorder="1" applyAlignment="1">
      <alignment vertical="center" wrapText="1"/>
    </xf>
    <xf numFmtId="0" fontId="29" fillId="15" borderId="3" xfId="0" applyNumberFormat="1" applyFont="1" applyFill="1" applyBorder="1" applyAlignment="1">
      <alignment vertical="center" wrapText="1"/>
    </xf>
    <xf numFmtId="0" fontId="30" fillId="15" borderId="3" xfId="0" applyFont="1" applyFill="1" applyBorder="1" applyAlignment="1">
      <alignment horizontal="left" vertical="center" wrapText="1"/>
    </xf>
    <xf numFmtId="0" fontId="29" fillId="15" borderId="3" xfId="0" applyFont="1" applyFill="1" applyBorder="1" applyAlignment="1">
      <alignment horizontal="left" vertical="center" wrapText="1"/>
    </xf>
    <xf numFmtId="0" fontId="29" fillId="15" borderId="0" xfId="0" applyFont="1" applyFill="1" applyBorder="1" applyAlignment="1">
      <alignment horizontal="center" vertical="center" wrapText="1"/>
    </xf>
    <xf numFmtId="0" fontId="44" fillId="15" borderId="3" xfId="0" applyFont="1" applyFill="1" applyBorder="1" applyAlignment="1">
      <alignment vertical="center" wrapText="1"/>
    </xf>
    <xf numFmtId="0" fontId="29" fillId="15" borderId="17" xfId="0" applyFont="1" applyFill="1" applyBorder="1" applyAlignment="1">
      <alignment vertical="center" wrapText="1"/>
    </xf>
    <xf numFmtId="0" fontId="29" fillId="0" borderId="0" xfId="0" applyFont="1" applyFill="1" applyBorder="1" applyAlignment="1">
      <alignment vertical="center" wrapText="1"/>
    </xf>
    <xf numFmtId="0" fontId="3" fillId="0" borderId="3" xfId="0" applyFont="1" applyFill="1" applyBorder="1" applyAlignment="1">
      <alignment horizontal="center" vertical="center" wrapText="1"/>
    </xf>
    <xf numFmtId="0" fontId="3" fillId="15" borderId="3" xfId="0" applyFont="1" applyFill="1" applyBorder="1" applyAlignment="1" applyProtection="1">
      <alignment horizontal="center" vertical="center" wrapText="1"/>
      <protection hidden="1"/>
    </xf>
    <xf numFmtId="0" fontId="32" fillId="0" borderId="3" xfId="0" applyFont="1" applyFill="1" applyBorder="1" applyAlignment="1">
      <alignment vertical="center" wrapText="1"/>
    </xf>
    <xf numFmtId="0" fontId="29" fillId="0" borderId="3" xfId="0" applyFont="1" applyFill="1" applyBorder="1" applyAlignment="1">
      <alignment horizontal="justify" vertical="center" wrapText="1"/>
    </xf>
    <xf numFmtId="0" fontId="45" fillId="0" borderId="3" xfId="0" applyFont="1" applyFill="1" applyBorder="1" applyAlignment="1">
      <alignment horizontal="justify" vertical="center" wrapText="1"/>
    </xf>
    <xf numFmtId="169" fontId="29" fillId="0" borderId="3" xfId="4" applyNumberFormat="1" applyFont="1" applyFill="1" applyBorder="1" applyAlignment="1">
      <alignment vertical="center" wrapText="1"/>
    </xf>
    <xf numFmtId="0" fontId="3" fillId="13" borderId="3" xfId="0" applyFont="1" applyFill="1" applyBorder="1" applyAlignment="1" applyProtection="1">
      <alignment vertical="center" wrapText="1"/>
      <protection hidden="1"/>
    </xf>
    <xf numFmtId="0" fontId="3" fillId="13" borderId="3" xfId="0" applyFont="1" applyFill="1" applyBorder="1" applyAlignment="1" applyProtection="1">
      <alignment horizontal="center" vertical="center" wrapText="1"/>
      <protection hidden="1"/>
    </xf>
    <xf numFmtId="0" fontId="14" fillId="13" borderId="3" xfId="0" applyFont="1" applyFill="1" applyBorder="1" applyAlignment="1">
      <alignment vertical="center" wrapText="1"/>
    </xf>
    <xf numFmtId="0" fontId="28" fillId="0" borderId="0" xfId="3" applyAlignment="1">
      <alignment horizontal="center" vertical="center" wrapText="1"/>
    </xf>
    <xf numFmtId="0" fontId="15" fillId="13" borderId="5" xfId="0" applyFont="1" applyFill="1" applyBorder="1"/>
    <xf numFmtId="0" fontId="58" fillId="13" borderId="3" xfId="0" applyFont="1" applyFill="1" applyBorder="1" applyAlignment="1">
      <alignment horizontal="justify" vertical="top" wrapText="1"/>
    </xf>
    <xf numFmtId="0" fontId="55" fillId="13" borderId="17" xfId="0" applyFont="1" applyFill="1" applyBorder="1" applyAlignment="1">
      <alignment horizontal="justify" vertical="center" wrapText="1"/>
    </xf>
    <xf numFmtId="0" fontId="80" fillId="0" borderId="0" xfId="0" applyFont="1"/>
    <xf numFmtId="0" fontId="28" fillId="0" borderId="0" xfId="3" applyAlignment="1">
      <alignment vertical="center"/>
    </xf>
    <xf numFmtId="0" fontId="0" fillId="0" borderId="3" xfId="0" applyBorder="1" applyAlignment="1">
      <alignment vertical="center" wrapText="1"/>
    </xf>
    <xf numFmtId="178" fontId="15" fillId="13" borderId="3" xfId="0" applyNumberFormat="1" applyFont="1" applyFill="1" applyBorder="1" applyAlignment="1">
      <alignment vertical="center" wrapText="1"/>
    </xf>
    <xf numFmtId="178" fontId="15" fillId="13" borderId="3" xfId="0" applyNumberFormat="1" applyFont="1" applyFill="1" applyBorder="1"/>
    <xf numFmtId="178" fontId="30" fillId="13" borderId="3" xfId="0" applyNumberFormat="1" applyFont="1" applyFill="1" applyBorder="1" applyAlignment="1">
      <alignment horizontal="center" vertical="center" wrapText="1"/>
    </xf>
    <xf numFmtId="0" fontId="0" fillId="13" borderId="3" xfId="0" applyFill="1" applyBorder="1" applyAlignment="1">
      <alignment horizontal="center" wrapText="1"/>
    </xf>
    <xf numFmtId="186" fontId="81" fillId="0" borderId="3" xfId="2" applyNumberFormat="1" applyFont="1" applyFill="1" applyBorder="1" applyAlignment="1">
      <alignment horizontal="center" vertical="center"/>
    </xf>
    <xf numFmtId="187" fontId="30" fillId="0" borderId="3" xfId="0" applyNumberFormat="1" applyFont="1" applyFill="1" applyBorder="1" applyAlignment="1">
      <alignment vertical="center" wrapText="1"/>
    </xf>
    <xf numFmtId="0" fontId="32" fillId="0" borderId="3" xfId="0" applyFont="1" applyFill="1" applyBorder="1" applyAlignment="1" applyProtection="1">
      <alignment horizontal="left" vertical="center" wrapText="1"/>
    </xf>
    <xf numFmtId="9" fontId="30" fillId="0" borderId="3" xfId="0" applyNumberFormat="1" applyFont="1" applyFill="1" applyBorder="1" applyAlignment="1">
      <alignment vertical="center" wrapText="1"/>
    </xf>
    <xf numFmtId="0" fontId="15" fillId="13" borderId="3" xfId="0" applyFont="1" applyFill="1" applyBorder="1"/>
    <xf numFmtId="0" fontId="28" fillId="13" borderId="3" xfId="3" applyFill="1" applyBorder="1" applyAlignment="1">
      <alignment vertical="center" wrapText="1"/>
    </xf>
    <xf numFmtId="9" fontId="42" fillId="13" borderId="3" xfId="11" applyNumberFormat="1" applyFont="1" applyFill="1" applyBorder="1" applyAlignment="1" applyProtection="1">
      <alignment horizontal="center" vertical="center" wrapText="1"/>
    </xf>
    <xf numFmtId="9" fontId="42" fillId="13" borderId="3" xfId="0" applyNumberFormat="1" applyFont="1" applyFill="1" applyBorder="1" applyAlignment="1" applyProtection="1">
      <alignment horizontal="center" vertical="center" wrapText="1"/>
    </xf>
    <xf numFmtId="9" fontId="42" fillId="13" borderId="3" xfId="12" applyFont="1" applyFill="1" applyBorder="1" applyAlignment="1" applyProtection="1">
      <alignment horizontal="center" vertical="center" wrapText="1"/>
    </xf>
    <xf numFmtId="0" fontId="15" fillId="13" borderId="3" xfId="0" applyFont="1" applyFill="1" applyBorder="1" applyAlignment="1">
      <alignment vertical="center" wrapText="1"/>
    </xf>
    <xf numFmtId="0" fontId="68" fillId="13" borderId="3" xfId="0" applyFont="1" applyFill="1" applyBorder="1" applyAlignment="1" applyProtection="1">
      <alignment horizontal="justify" vertical="center" wrapText="1"/>
    </xf>
    <xf numFmtId="0" fontId="69" fillId="13" borderId="3" xfId="0" applyFont="1" applyFill="1" applyBorder="1" applyAlignment="1" applyProtection="1">
      <alignment vertical="center" wrapText="1"/>
    </xf>
    <xf numFmtId="0" fontId="70" fillId="13" borderId="3" xfId="0" applyFont="1" applyFill="1" applyBorder="1" applyAlignment="1" applyProtection="1">
      <alignment vertical="center" wrapText="1"/>
    </xf>
    <xf numFmtId="0" fontId="82" fillId="0" borderId="3" xfId="0" applyFont="1" applyFill="1" applyBorder="1" applyAlignment="1">
      <alignment vertical="center" wrapText="1"/>
    </xf>
    <xf numFmtId="0" fontId="82" fillId="0" borderId="3" xfId="0" applyFont="1" applyFill="1" applyBorder="1" applyAlignment="1">
      <alignment horizontal="center" vertical="center" wrapText="1"/>
    </xf>
    <xf numFmtId="0" fontId="83" fillId="0" borderId="3" xfId="3" applyFont="1" applyFill="1" applyBorder="1" applyAlignment="1">
      <alignment horizontal="center" vertical="center" wrapText="1"/>
    </xf>
    <xf numFmtId="14" fontId="84" fillId="0" borderId="3" xfId="0" applyNumberFormat="1" applyFont="1" applyFill="1" applyBorder="1" applyAlignment="1">
      <alignment horizontal="center" vertical="center"/>
    </xf>
    <xf numFmtId="173" fontId="82" fillId="0" borderId="3" xfId="2" applyNumberFormat="1" applyFont="1" applyFill="1" applyBorder="1" applyAlignment="1">
      <alignment vertical="center" wrapText="1"/>
    </xf>
    <xf numFmtId="174" fontId="82" fillId="0" borderId="3" xfId="2" applyNumberFormat="1" applyFont="1" applyFill="1" applyBorder="1" applyAlignment="1">
      <alignment vertical="center" wrapText="1"/>
    </xf>
    <xf numFmtId="0" fontId="82" fillId="0" borderId="3" xfId="0" applyFont="1" applyFill="1" applyBorder="1" applyAlignment="1">
      <alignment horizontal="justify" vertical="center" wrapText="1"/>
    </xf>
    <xf numFmtId="175" fontId="82" fillId="0" borderId="3" xfId="0" applyNumberFormat="1" applyFont="1" applyFill="1" applyBorder="1" applyAlignment="1">
      <alignment vertical="center" wrapText="1"/>
    </xf>
    <xf numFmtId="0" fontId="82" fillId="0" borderId="20" xfId="0" applyFont="1" applyFill="1" applyBorder="1" applyAlignment="1">
      <alignment horizontal="justify" vertical="center" wrapText="1"/>
    </xf>
    <xf numFmtId="0" fontId="14" fillId="13" borderId="3" xfId="0" applyFont="1" applyFill="1" applyBorder="1" applyAlignment="1">
      <alignment horizontal="center" vertical="center" wrapText="1"/>
    </xf>
    <xf numFmtId="0" fontId="45" fillId="0" borderId="46" xfId="0" applyFont="1" applyFill="1" applyBorder="1" applyAlignment="1">
      <alignment horizontal="center" vertical="center" wrapText="1"/>
    </xf>
    <xf numFmtId="0" fontId="45" fillId="0" borderId="5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172" fontId="44" fillId="0" borderId="3" xfId="1" applyNumberFormat="1" applyFont="1" applyFill="1" applyBorder="1" applyAlignment="1" applyProtection="1">
      <alignment horizontal="center" vertical="center" wrapText="1"/>
      <protection locked="0"/>
    </xf>
    <xf numFmtId="0" fontId="15" fillId="0" borderId="7"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13" fillId="9" borderId="22"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36" xfId="0" applyFont="1" applyFill="1" applyBorder="1" applyAlignment="1">
      <alignment horizontal="center" vertical="center" wrapText="1"/>
    </xf>
    <xf numFmtId="0" fontId="13" fillId="5" borderId="5" xfId="0" applyFont="1" applyFill="1" applyBorder="1" applyAlignment="1">
      <alignment horizontal="center" wrapText="1"/>
    </xf>
    <xf numFmtId="0" fontId="13" fillId="5" borderId="4" xfId="0" applyFont="1" applyFill="1" applyBorder="1" applyAlignment="1">
      <alignment horizontal="center" wrapText="1"/>
    </xf>
    <xf numFmtId="0" fontId="13" fillId="6" borderId="5" xfId="0" applyFont="1" applyFill="1" applyBorder="1" applyAlignment="1">
      <alignment horizontal="center"/>
    </xf>
    <xf numFmtId="0" fontId="13" fillId="6" borderId="9" xfId="0" applyFont="1" applyFill="1" applyBorder="1" applyAlignment="1">
      <alignment horizontal="center"/>
    </xf>
    <xf numFmtId="0" fontId="13" fillId="6" borderId="4" xfId="0" applyFont="1" applyFill="1" applyBorder="1" applyAlignment="1">
      <alignment horizontal="center"/>
    </xf>
    <xf numFmtId="0" fontId="13" fillId="6" borderId="22"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15" xfId="0" applyFont="1" applyFill="1" applyBorder="1" applyAlignment="1">
      <alignment horizontal="center" vertical="center"/>
    </xf>
    <xf numFmtId="0" fontId="25" fillId="9" borderId="16" xfId="0" applyFont="1" applyFill="1" applyBorder="1" applyAlignment="1">
      <alignment horizontal="center" vertical="center"/>
    </xf>
    <xf numFmtId="0" fontId="25" fillId="9" borderId="0" xfId="0" applyFont="1" applyFill="1" applyBorder="1" applyAlignment="1">
      <alignment horizontal="center" vertical="center"/>
    </xf>
    <xf numFmtId="0" fontId="25" fillId="9" borderId="27" xfId="0" applyFont="1" applyFill="1" applyBorder="1" applyAlignment="1">
      <alignment horizontal="center" vertical="center"/>
    </xf>
    <xf numFmtId="0" fontId="25" fillId="9" borderId="6" xfId="0" applyFont="1" applyFill="1" applyBorder="1" applyAlignment="1">
      <alignment horizontal="center" vertical="center"/>
    </xf>
    <xf numFmtId="0" fontId="16" fillId="6" borderId="35"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36" xfId="0" applyFont="1" applyFill="1" applyBorder="1" applyAlignment="1">
      <alignment horizontal="center" vertical="center" wrapText="1"/>
    </xf>
    <xf numFmtId="0" fontId="16" fillId="9" borderId="35"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36"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16" fillId="9" borderId="27" xfId="0" applyFont="1" applyFill="1" applyBorder="1" applyAlignment="1">
      <alignment horizontal="center" vertical="center"/>
    </xf>
    <xf numFmtId="0" fontId="16" fillId="9" borderId="6" xfId="0" applyFont="1" applyFill="1" applyBorder="1" applyAlignment="1">
      <alignment horizontal="center" vertical="center"/>
    </xf>
    <xf numFmtId="0" fontId="16" fillId="9" borderId="29" xfId="0" applyFont="1" applyFill="1" applyBorder="1" applyAlignment="1">
      <alignment horizontal="center" vertical="center"/>
    </xf>
    <xf numFmtId="0" fontId="14" fillId="2" borderId="3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34" xfId="0" applyFont="1" applyFill="1" applyBorder="1" applyAlignment="1">
      <alignment horizontal="center" vertical="center" wrapText="1"/>
    </xf>
    <xf numFmtId="0" fontId="13" fillId="9" borderId="35" xfId="0" applyFont="1" applyFill="1" applyBorder="1" applyAlignment="1">
      <alignment horizontal="center" vertical="center"/>
    </xf>
    <xf numFmtId="0" fontId="13" fillId="9" borderId="25"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 fillId="2" borderId="28" xfId="0" applyFont="1" applyFill="1" applyBorder="1" applyAlignment="1">
      <alignment horizontal="left"/>
    </xf>
    <xf numFmtId="0" fontId="1" fillId="2" borderId="4" xfId="0" applyFont="1" applyFill="1" applyBorder="1" applyAlignment="1">
      <alignment horizontal="left"/>
    </xf>
    <xf numFmtId="0" fontId="2" fillId="5" borderId="3" xfId="0" applyFont="1" applyFill="1" applyBorder="1" applyAlignment="1">
      <alignment horizontal="center"/>
    </xf>
    <xf numFmtId="0" fontId="2" fillId="5" borderId="5" xfId="0" applyFont="1" applyFill="1" applyBorder="1" applyAlignment="1">
      <alignment horizontal="center"/>
    </xf>
    <xf numFmtId="0" fontId="2" fillId="5" borderId="20" xfId="0" applyFont="1" applyFill="1" applyBorder="1" applyAlignment="1">
      <alignment horizontal="center"/>
    </xf>
    <xf numFmtId="0" fontId="1" fillId="5" borderId="3" xfId="0" applyFont="1" applyFill="1" applyBorder="1" applyAlignment="1">
      <alignment horizontal="center"/>
    </xf>
    <xf numFmtId="0" fontId="1" fillId="5" borderId="5" xfId="0" applyFont="1" applyFill="1" applyBorder="1" applyAlignment="1">
      <alignment horizontal="center"/>
    </xf>
    <xf numFmtId="0" fontId="1" fillId="5" borderId="20" xfId="0" applyFont="1" applyFill="1" applyBorder="1" applyAlignment="1">
      <alignment horizontal="center"/>
    </xf>
    <xf numFmtId="0" fontId="13" fillId="9" borderId="33"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6" xfId="0" applyFont="1" applyFill="1" applyBorder="1" applyAlignment="1">
      <alignment horizontal="center" vertical="center" wrapText="1"/>
    </xf>
    <xf numFmtId="3" fontId="35" fillId="0" borderId="3" xfId="0" applyNumberFormat="1" applyFont="1" applyFill="1" applyBorder="1" applyAlignment="1">
      <alignment horizontal="center" vertical="center"/>
    </xf>
    <xf numFmtId="0" fontId="35" fillId="0" borderId="3" xfId="0" applyNumberFormat="1" applyFont="1" applyFill="1" applyBorder="1" applyAlignment="1">
      <alignment horizontal="center" vertical="center"/>
    </xf>
    <xf numFmtId="169" fontId="3" fillId="13" borderId="7" xfId="4" applyFont="1" applyFill="1" applyBorder="1" applyAlignment="1" applyProtection="1">
      <alignment horizontal="center" vertical="center" wrapText="1"/>
      <protection locked="0"/>
    </xf>
    <xf numFmtId="169" fontId="3" fillId="13" borderId="33" xfId="4" applyFont="1" applyFill="1" applyBorder="1" applyAlignment="1" applyProtection="1">
      <alignment horizontal="center" vertical="center" wrapText="1"/>
      <protection locked="0"/>
    </xf>
    <xf numFmtId="14" fontId="30" fillId="0" borderId="37" xfId="0" applyNumberFormat="1" applyFont="1" applyFill="1" applyBorder="1" applyAlignment="1">
      <alignment horizontal="center" vertical="center" wrapText="1"/>
    </xf>
    <xf numFmtId="14" fontId="30" fillId="0" borderId="33" xfId="0" applyNumberFormat="1" applyFont="1" applyFill="1" applyBorder="1" applyAlignment="1">
      <alignment horizontal="center" vertical="center" wrapText="1"/>
    </xf>
    <xf numFmtId="14" fontId="29" fillId="0" borderId="37" xfId="0" applyNumberFormat="1" applyFont="1" applyFill="1" applyBorder="1" applyAlignment="1">
      <alignment horizontal="center" vertical="center" wrapText="1"/>
    </xf>
    <xf numFmtId="14" fontId="29" fillId="0" borderId="2" xfId="0" applyNumberFormat="1" applyFont="1" applyFill="1" applyBorder="1" applyAlignment="1">
      <alignment horizontal="center" vertical="center" wrapText="1"/>
    </xf>
    <xf numFmtId="176" fontId="35" fillId="0" borderId="3" xfId="0" applyNumberFormat="1" applyFont="1" applyFill="1" applyBorder="1" applyAlignment="1">
      <alignment horizontal="center" vertical="center"/>
    </xf>
    <xf numFmtId="0" fontId="29" fillId="0" borderId="33" xfId="0" applyFont="1" applyFill="1" applyBorder="1" applyAlignment="1">
      <alignment horizontal="center" vertical="center" wrapText="1"/>
    </xf>
    <xf numFmtId="0" fontId="3" fillId="0" borderId="7"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185" fontId="29" fillId="0" borderId="7" xfId="17" applyFont="1" applyFill="1" applyBorder="1" applyAlignment="1">
      <alignment horizontal="center" vertical="center" wrapText="1"/>
    </xf>
    <xf numFmtId="185" fontId="29" fillId="0" borderId="33" xfId="17" applyFont="1" applyFill="1" applyBorder="1" applyAlignment="1">
      <alignment horizontal="center" vertical="center" wrapText="1"/>
    </xf>
    <xf numFmtId="9" fontId="0" fillId="13" borderId="22" xfId="0" applyNumberFormat="1" applyFill="1" applyBorder="1" applyAlignment="1" applyProtection="1">
      <alignment horizontal="center" vertical="center" wrapText="1"/>
      <protection locked="0"/>
    </xf>
    <xf numFmtId="9" fontId="0" fillId="13" borderId="55" xfId="0" applyNumberFormat="1" applyFill="1" applyBorder="1" applyAlignment="1" applyProtection="1">
      <alignment horizontal="center" vertical="center" wrapText="1"/>
      <protection locked="0"/>
    </xf>
    <xf numFmtId="0" fontId="29" fillId="13" borderId="7" xfId="0" applyFont="1" applyFill="1" applyBorder="1" applyAlignment="1">
      <alignment vertical="center" wrapText="1"/>
    </xf>
    <xf numFmtId="0" fontId="0" fillId="13" borderId="2" xfId="0" applyFill="1" applyBorder="1" applyAlignment="1">
      <alignment vertical="center" wrapText="1"/>
    </xf>
    <xf numFmtId="3" fontId="29" fillId="13" borderId="7" xfId="0" applyNumberFormat="1" applyFont="1" applyFill="1" applyBorder="1" applyAlignment="1">
      <alignment vertical="center" wrapText="1"/>
    </xf>
    <xf numFmtId="10" fontId="29" fillId="13" borderId="7" xfId="0" applyNumberFormat="1" applyFont="1" applyFill="1" applyBorder="1" applyAlignment="1">
      <alignment horizontal="center" vertical="center" wrapText="1"/>
    </xf>
    <xf numFmtId="0" fontId="0" fillId="13" borderId="2" xfId="0" applyFill="1" applyBorder="1" applyAlignment="1">
      <alignment horizontal="center" vertical="center" wrapText="1"/>
    </xf>
    <xf numFmtId="3" fontId="29" fillId="13" borderId="7" xfId="0" applyNumberFormat="1" applyFont="1" applyFill="1" applyBorder="1" applyAlignment="1">
      <alignment horizontal="center" vertical="center" wrapText="1"/>
    </xf>
    <xf numFmtId="3" fontId="29" fillId="13" borderId="2" xfId="0" applyNumberFormat="1" applyFont="1" applyFill="1" applyBorder="1" applyAlignment="1">
      <alignment horizontal="center" vertical="center" wrapText="1"/>
    </xf>
  </cellXfs>
  <cellStyles count="22">
    <cellStyle name="Entrada" xfId="8" builtinId="20"/>
    <cellStyle name="Hipervínculo" xfId="3" builtinId="8"/>
    <cellStyle name="Millares" xfId="2" builtinId="3"/>
    <cellStyle name="Millares [0]" xfId="4" builtinId="6"/>
    <cellStyle name="Millares [0] 2" xfId="15"/>
    <cellStyle name="Millares 2" xfId="14"/>
    <cellStyle name="Millares 3" xfId="19"/>
    <cellStyle name="Millares 4" xfId="18"/>
    <cellStyle name="Moneda" xfId="5" builtinId="4"/>
    <cellStyle name="Moneda [0]" xfId="6" builtinId="7"/>
    <cellStyle name="Moneda [0] 2" xfId="17"/>
    <cellStyle name="Moneda 2" xfId="16"/>
    <cellStyle name="Moneda 3" xfId="21"/>
    <cellStyle name="Moneda 4" xfId="20"/>
    <cellStyle name="Normal" xfId="0" builtinId="0"/>
    <cellStyle name="Normal 2" xfId="1"/>
    <cellStyle name="Normal 4" xfId="9"/>
    <cellStyle name="Normal 8" xfId="13"/>
    <cellStyle name="Porcentaje" xfId="7" builtinId="5"/>
    <cellStyle name="Porcentaje 2" xfId="10"/>
    <cellStyle name="Porcentaje 2 2 2" xfId="12"/>
    <cellStyle name="Porcentual 2" xfId="1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EAEA"/>
      <color rgb="FFEEE5FF"/>
      <color rgb="FFDCC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avivasg@ipes.gov.co" TargetMode="External"/><Relationship Id="rId18" Type="http://schemas.openxmlformats.org/officeDocument/2006/relationships/hyperlink" Target="mailto:Alejandro.pelaez@scj.gov.co" TargetMode="External"/><Relationship Id="rId26" Type="http://schemas.openxmlformats.org/officeDocument/2006/relationships/hyperlink" Target="mailto:claudia.moreno@idrd.gov.co" TargetMode="External"/><Relationship Id="rId39" Type="http://schemas.openxmlformats.org/officeDocument/2006/relationships/hyperlink" Target="mailto:a1lopez@hotmail.com" TargetMode="External"/><Relationship Id="rId21" Type="http://schemas.openxmlformats.org/officeDocument/2006/relationships/hyperlink" Target="mailto:angel.moreno@scrd.gov.co" TargetMode="External"/><Relationship Id="rId34" Type="http://schemas.openxmlformats.org/officeDocument/2006/relationships/hyperlink" Target="mailto:a1lopez@hotmail.com" TargetMode="External"/><Relationship Id="rId42" Type="http://schemas.openxmlformats.org/officeDocument/2006/relationships/hyperlink" Target="mailto:a1lopez@hotmail.com" TargetMode="External"/><Relationship Id="rId47" Type="http://schemas.openxmlformats.org/officeDocument/2006/relationships/hyperlink" Target="mailto:cmlopeza@educacionbogota.gov.co" TargetMode="External"/><Relationship Id="rId50" Type="http://schemas.openxmlformats.org/officeDocument/2006/relationships/hyperlink" Target="mailto:cmlopeza@educacionbogota.gov.co" TargetMode="External"/><Relationship Id="rId55" Type="http://schemas.openxmlformats.org/officeDocument/2006/relationships/hyperlink" Target="mailto:vabello@ofb.gov.co" TargetMode="External"/><Relationship Id="rId63" Type="http://schemas.openxmlformats.org/officeDocument/2006/relationships/hyperlink" Target="mailto:cdiaz@movilidadbogota.gov.co" TargetMode="External"/><Relationship Id="rId68" Type="http://schemas.openxmlformats.org/officeDocument/2006/relationships/hyperlink" Target="mailto:a1lopez@hotmail.com" TargetMode="External"/><Relationship Id="rId7" Type="http://schemas.openxmlformats.org/officeDocument/2006/relationships/hyperlink" Target="mailto:sitorres@sdmujer.gov.co" TargetMode="External"/><Relationship Id="rId71" Type="http://schemas.openxmlformats.org/officeDocument/2006/relationships/hyperlink" Target="mailto:marrieta@jbb.gov.co" TargetMode="External"/><Relationship Id="rId2" Type="http://schemas.openxmlformats.org/officeDocument/2006/relationships/hyperlink" Target="mailto:sandra.rojas@gobiernobogota.gov.co" TargetMode="External"/><Relationship Id="rId16" Type="http://schemas.openxmlformats.org/officeDocument/2006/relationships/hyperlink" Target="mailto:maria.upegui@scj.gov.co" TargetMode="External"/><Relationship Id="rId29" Type="http://schemas.openxmlformats.org/officeDocument/2006/relationships/hyperlink" Target="mailto:stefannyr@idipron.gov.co" TargetMode="External"/><Relationship Id="rId11" Type="http://schemas.openxmlformats.org/officeDocument/2006/relationships/hyperlink" Target="mailto:cebeltran@desarrolloeconomico.gov.co" TargetMode="External"/><Relationship Id="rId24" Type="http://schemas.openxmlformats.org/officeDocument/2006/relationships/hyperlink" Target="mailto:ana.roda@scrd.gov.co" TargetMode="External"/><Relationship Id="rId32" Type="http://schemas.openxmlformats.org/officeDocument/2006/relationships/hyperlink" Target="mailto:stefannyr@idipron.gov.co" TargetMode="External"/><Relationship Id="rId37" Type="http://schemas.openxmlformats.org/officeDocument/2006/relationships/hyperlink" Target="mailto:a1lopez@hotmail.com" TargetMode="External"/><Relationship Id="rId40" Type="http://schemas.openxmlformats.org/officeDocument/2006/relationships/hyperlink" Target="mailto:a1lopez@hotmail.com" TargetMode="External"/><Relationship Id="rId45" Type="http://schemas.openxmlformats.org/officeDocument/2006/relationships/hyperlink" Target="mailto:cmlopeza@educacionbogota.gov.co" TargetMode="External"/><Relationship Id="rId53" Type="http://schemas.openxmlformats.org/officeDocument/2006/relationships/hyperlink" Target="mailto:cdelvalle@ofb.gov.co" TargetMode="External"/><Relationship Id="rId58" Type="http://schemas.openxmlformats.org/officeDocument/2006/relationships/hyperlink" Target="mailto:ccarrenof@sdis.gov.co" TargetMode="External"/><Relationship Id="rId66" Type="http://schemas.openxmlformats.org/officeDocument/2006/relationships/hyperlink" Target="mailto:cdiaz@movilidadbogota.gov.co" TargetMode="External"/><Relationship Id="rId74" Type="http://schemas.openxmlformats.org/officeDocument/2006/relationships/vmlDrawing" Target="../drawings/vmlDrawing1.vml"/><Relationship Id="rId5" Type="http://schemas.openxmlformats.org/officeDocument/2006/relationships/hyperlink" Target="mailto:dpenar@sdp.gov.co" TargetMode="External"/><Relationship Id="rId15" Type="http://schemas.openxmlformats.org/officeDocument/2006/relationships/hyperlink" Target="mailto:silvia.ortiz@ambientebogota.gov.co" TargetMode="External"/><Relationship Id="rId23" Type="http://schemas.openxmlformats.org/officeDocument/2006/relationships/hyperlink" Target="mailto:francy.morales@scrd.gov.co" TargetMode="External"/><Relationship Id="rId28" Type="http://schemas.openxmlformats.org/officeDocument/2006/relationships/hyperlink" Target="mailto:claudia.moreno@idrd.gov.co" TargetMode="External"/><Relationship Id="rId36" Type="http://schemas.openxmlformats.org/officeDocument/2006/relationships/hyperlink" Target="mailto:a1lopez@hotmail.com" TargetMode="External"/><Relationship Id="rId49" Type="http://schemas.openxmlformats.org/officeDocument/2006/relationships/hyperlink" Target="mailto:cmlopeza@educacionbogota.gov.co" TargetMode="External"/><Relationship Id="rId57" Type="http://schemas.openxmlformats.org/officeDocument/2006/relationships/hyperlink" Target="mailto:apgonzalez@sdis.gov,co" TargetMode="External"/><Relationship Id="rId61" Type="http://schemas.openxmlformats.org/officeDocument/2006/relationships/hyperlink" Target="mailto:lmejiag@habitatbogota.gov.vo" TargetMode="External"/><Relationship Id="rId10" Type="http://schemas.openxmlformats.org/officeDocument/2006/relationships/hyperlink" Target="mailto:cebeltran@desarrolloeconomico.gov.co" TargetMode="External"/><Relationship Id="rId19" Type="http://schemas.openxmlformats.org/officeDocument/2006/relationships/hyperlink" Target="mailto:angel.moreno@scrd.gov.co" TargetMode="External"/><Relationship Id="rId31" Type="http://schemas.openxmlformats.org/officeDocument/2006/relationships/hyperlink" Target="mailto:stefannyr@idipron.gov.co" TargetMode="External"/><Relationship Id="rId44" Type="http://schemas.openxmlformats.org/officeDocument/2006/relationships/hyperlink" Target="mailto:cmlopeza@educacionbogota.gov.co" TargetMode="External"/><Relationship Id="rId52" Type="http://schemas.openxmlformats.org/officeDocument/2006/relationships/hyperlink" Target="mailto:hernan.roncancio@canalcapital.gov.co" TargetMode="External"/><Relationship Id="rId60" Type="http://schemas.openxmlformats.org/officeDocument/2006/relationships/hyperlink" Target="mailto:ccarrenof@sdis.gov.co" TargetMode="External"/><Relationship Id="rId65" Type="http://schemas.openxmlformats.org/officeDocument/2006/relationships/hyperlink" Target="mailto:cdiaz@movilidadbogota.gov.co" TargetMode="External"/><Relationship Id="rId73" Type="http://schemas.openxmlformats.org/officeDocument/2006/relationships/printerSettings" Target="../printerSettings/printerSettings1.bin"/><Relationship Id="rId4" Type="http://schemas.openxmlformats.org/officeDocument/2006/relationships/hyperlink" Target="mailto:juan.tarapuez@idpc.gov.co" TargetMode="External"/><Relationship Id="rId9" Type="http://schemas.openxmlformats.org/officeDocument/2006/relationships/hyperlink" Target="mailto:sitorres@sdmujer.gov.co" TargetMode="External"/><Relationship Id="rId14" Type="http://schemas.openxmlformats.org/officeDocument/2006/relationships/hyperlink" Target="mailto:mavivasg@ipes.gov.co" TargetMode="External"/><Relationship Id="rId22" Type="http://schemas.openxmlformats.org/officeDocument/2006/relationships/hyperlink" Target="mailto:angel.moreno@scrd.gov.co" TargetMode="External"/><Relationship Id="rId27" Type="http://schemas.openxmlformats.org/officeDocument/2006/relationships/hyperlink" Target="mailto:marcela.garzon@idrd.gov.co" TargetMode="External"/><Relationship Id="rId30" Type="http://schemas.openxmlformats.org/officeDocument/2006/relationships/hyperlink" Target="mailto:stefannyr@idipron.gov.co" TargetMode="External"/><Relationship Id="rId35" Type="http://schemas.openxmlformats.org/officeDocument/2006/relationships/hyperlink" Target="mailto:a1lopez@hotmail.com" TargetMode="External"/><Relationship Id="rId43" Type="http://schemas.openxmlformats.org/officeDocument/2006/relationships/hyperlink" Target="mailto:cmlopeza@educacionbogota.gov.co" TargetMode="External"/><Relationship Id="rId48" Type="http://schemas.openxmlformats.org/officeDocument/2006/relationships/hyperlink" Target="mailto:cmlopeza@educacionbogota.gov.co" TargetMode="External"/><Relationship Id="rId56" Type="http://schemas.openxmlformats.org/officeDocument/2006/relationships/hyperlink" Target="mailto:cbustamante@ofb.gov.co" TargetMode="External"/><Relationship Id="rId64" Type="http://schemas.openxmlformats.org/officeDocument/2006/relationships/hyperlink" Target="mailto:cdiaz@movilidadbogota.gov.co" TargetMode="External"/><Relationship Id="rId69" Type="http://schemas.openxmlformats.org/officeDocument/2006/relationships/hyperlink" Target="mailto:ccarvajalg@sdis.gov.co" TargetMode="External"/><Relationship Id="rId8" Type="http://schemas.openxmlformats.org/officeDocument/2006/relationships/hyperlink" Target="mailto:sitorres@sdmujer.gov.co" TargetMode="External"/><Relationship Id="rId51" Type="http://schemas.openxmlformats.org/officeDocument/2006/relationships/hyperlink" Target="mailto:cmlopeza@educacionbogota.gov.co" TargetMode="External"/><Relationship Id="rId72" Type="http://schemas.openxmlformats.org/officeDocument/2006/relationships/hyperlink" Target="mailto:marrieta@jbb.gov.co" TargetMode="External"/><Relationship Id="rId3" Type="http://schemas.openxmlformats.org/officeDocument/2006/relationships/hyperlink" Target="mailto:juan.tarapuez@idpc.gov.co" TargetMode="External"/><Relationship Id="rId12" Type="http://schemas.openxmlformats.org/officeDocument/2006/relationships/hyperlink" Target="mailto:mavivasg@ipes.gov.co" TargetMode="External"/><Relationship Id="rId17" Type="http://schemas.openxmlformats.org/officeDocument/2006/relationships/hyperlink" Target="mailto:Alejandro.pelaez@scj.gov.co" TargetMode="External"/><Relationship Id="rId25" Type="http://schemas.openxmlformats.org/officeDocument/2006/relationships/hyperlink" Target="mailto:victor.rodriguez@scrd.gov.co" TargetMode="External"/><Relationship Id="rId33" Type="http://schemas.openxmlformats.org/officeDocument/2006/relationships/hyperlink" Target="mailto:stefannyr@idipron.gov.co" TargetMode="External"/><Relationship Id="rId38" Type="http://schemas.openxmlformats.org/officeDocument/2006/relationships/hyperlink" Target="mailto:a1lopez@hotmail.com" TargetMode="External"/><Relationship Id="rId46" Type="http://schemas.openxmlformats.org/officeDocument/2006/relationships/hyperlink" Target="mailto:cmlopeza@educacionbogota.gov.co" TargetMode="External"/><Relationship Id="rId59" Type="http://schemas.openxmlformats.org/officeDocument/2006/relationships/hyperlink" Target="mailto:sitorres@sdmujer.gov.co" TargetMode="External"/><Relationship Id="rId67" Type="http://schemas.openxmlformats.org/officeDocument/2006/relationships/hyperlink" Target="mailto:a1lopez@hotmail.com" TargetMode="External"/><Relationship Id="rId20" Type="http://schemas.openxmlformats.org/officeDocument/2006/relationships/hyperlink" Target="mailto:nathalia.bonilla@scrd.gov.co" TargetMode="External"/><Relationship Id="rId41" Type="http://schemas.openxmlformats.org/officeDocument/2006/relationships/hyperlink" Target="mailto:a1lopez@hotmail.com" TargetMode="External"/><Relationship Id="rId54" Type="http://schemas.openxmlformats.org/officeDocument/2006/relationships/hyperlink" Target="mailto:scordoba@fuga.gov.co" TargetMode="External"/><Relationship Id="rId62" Type="http://schemas.openxmlformats.org/officeDocument/2006/relationships/hyperlink" Target="mailto:maria.upegui@scj.gov.co" TargetMode="External"/><Relationship Id="rId70" Type="http://schemas.openxmlformats.org/officeDocument/2006/relationships/hyperlink" Target="mailto:marrieta@jbb.gov.co" TargetMode="External"/><Relationship Id="rId75" Type="http://schemas.openxmlformats.org/officeDocument/2006/relationships/comments" Target="../comments1.xml"/><Relationship Id="rId1" Type="http://schemas.openxmlformats.org/officeDocument/2006/relationships/hyperlink" Target="mailto:sandra.rojas@gobiernobogota.gov.co" TargetMode="External"/><Relationship Id="rId6" Type="http://schemas.openxmlformats.org/officeDocument/2006/relationships/hyperlink" Target="mailto:sitorres@sdmuje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95"/>
  <sheetViews>
    <sheetView tabSelected="1" topLeftCell="B51" zoomScale="60" zoomScaleNormal="60" zoomScalePageLayoutView="125" workbookViewId="0">
      <selection activeCell="E55" sqref="E55"/>
    </sheetView>
  </sheetViews>
  <sheetFormatPr baseColWidth="10" defaultColWidth="10.85546875" defaultRowHeight="12.75" x14ac:dyDescent="0.2"/>
  <cols>
    <col min="1" max="1" width="3.42578125" style="71" customWidth="1"/>
    <col min="2" max="2" width="23.85546875" style="71" customWidth="1"/>
    <col min="3" max="3" width="31.140625" style="71" customWidth="1"/>
    <col min="4" max="4" width="48.85546875" style="71" customWidth="1"/>
    <col min="5" max="5" width="48.28515625" style="71" customWidth="1"/>
    <col min="6" max="6" width="30" style="71" customWidth="1"/>
    <col min="7" max="7" width="17.28515625" style="71" customWidth="1"/>
    <col min="8" max="10" width="13.42578125" style="71" customWidth="1"/>
    <col min="11" max="11" width="24.42578125" style="71" customWidth="1"/>
    <col min="12" max="12" width="13.42578125" style="71" customWidth="1"/>
    <col min="13" max="13" width="17.85546875" style="71" customWidth="1"/>
    <col min="14" max="14" width="20.42578125" style="71" customWidth="1"/>
    <col min="15" max="15" width="12.85546875" style="71" customWidth="1"/>
    <col min="16" max="16" width="26" style="71" customWidth="1"/>
    <col min="17" max="17" width="32.28515625" style="71" customWidth="1"/>
    <col min="18" max="18" width="33.42578125" style="71" customWidth="1"/>
    <col min="19" max="22" width="16.140625" style="71" customWidth="1"/>
    <col min="23" max="23" width="10.28515625" style="71" customWidth="1"/>
    <col min="24" max="24" width="16.140625" style="71" customWidth="1"/>
    <col min="25" max="25" width="10.42578125" style="71" customWidth="1"/>
    <col min="26" max="26" width="14.85546875" style="71" customWidth="1"/>
    <col min="27" max="27" width="11" style="71" customWidth="1"/>
    <col min="28" max="28" width="15.140625" style="71" customWidth="1"/>
    <col min="29" max="29" width="11.42578125" style="71" customWidth="1"/>
    <col min="30" max="32" width="18.42578125" style="71" customWidth="1"/>
    <col min="33" max="33" width="12" style="71" customWidth="1"/>
    <col min="34" max="34" width="18.42578125" style="71" customWidth="1"/>
    <col min="35" max="35" width="81.85546875" style="71" customWidth="1"/>
    <col min="36" max="36" width="42.42578125" style="71" customWidth="1"/>
    <col min="37" max="37" width="22.85546875" style="71" customWidth="1"/>
    <col min="38" max="38" width="20.7109375" style="71" customWidth="1"/>
    <col min="39" max="39" width="21.5703125" style="71" customWidth="1"/>
    <col min="40" max="40" width="78.42578125" style="71" customWidth="1"/>
    <col min="41" max="41" width="10.85546875" style="71"/>
    <col min="42" max="46" width="11.42578125" style="71" hidden="1" customWidth="1"/>
    <col min="47" max="47" width="12.7109375" style="71" hidden="1" customWidth="1"/>
    <col min="48" max="53" width="11.42578125" style="71" hidden="1" customWidth="1"/>
    <col min="54" max="55" width="0" style="71" hidden="1" customWidth="1"/>
    <col min="56" max="56" width="16.42578125" style="71" hidden="1" customWidth="1"/>
    <col min="57" max="58" width="10.85546875" style="71"/>
    <col min="59" max="59" width="10.85546875" style="71" customWidth="1"/>
    <col min="60" max="16384" width="10.85546875" style="71"/>
  </cols>
  <sheetData>
    <row r="1" spans="1:79" s="15" customFormat="1" hidden="1" x14ac:dyDescent="0.2">
      <c r="A1" s="27"/>
      <c r="B1" s="27"/>
      <c r="C1" s="28"/>
      <c r="D1" s="28"/>
      <c r="E1" s="28"/>
      <c r="F1" s="28"/>
      <c r="G1" s="29"/>
      <c r="H1" s="562" t="s">
        <v>72</v>
      </c>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4"/>
      <c r="AO1" s="18"/>
      <c r="BE1" s="18"/>
      <c r="BF1" s="18"/>
      <c r="BG1" s="18"/>
      <c r="BH1" s="18"/>
      <c r="BI1" s="18"/>
      <c r="BJ1" s="18"/>
      <c r="BK1" s="18"/>
      <c r="BL1" s="18"/>
      <c r="BM1" s="18"/>
      <c r="BN1" s="18"/>
      <c r="BO1" s="18"/>
      <c r="BP1" s="18"/>
      <c r="BQ1" s="18"/>
      <c r="BR1" s="18"/>
      <c r="BS1" s="18"/>
      <c r="BT1" s="18"/>
      <c r="BU1" s="18"/>
      <c r="BV1" s="18"/>
      <c r="BW1" s="18"/>
      <c r="BX1" s="18"/>
      <c r="BY1" s="18"/>
      <c r="BZ1" s="18"/>
    </row>
    <row r="2" spans="1:79" s="15" customFormat="1" hidden="1" x14ac:dyDescent="0.2">
      <c r="A2" s="32"/>
      <c r="B2" s="33" t="s">
        <v>76</v>
      </c>
      <c r="C2" s="17"/>
      <c r="D2" s="576" t="s">
        <v>109</v>
      </c>
      <c r="E2" s="576"/>
      <c r="F2" s="577"/>
      <c r="G2" s="578"/>
      <c r="H2" s="565"/>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7"/>
      <c r="AO2" s="18"/>
      <c r="BC2" s="521"/>
      <c r="BD2" s="522"/>
      <c r="BE2" s="18"/>
      <c r="BF2" s="18"/>
      <c r="BG2" s="18"/>
      <c r="BH2" s="18"/>
      <c r="BI2" s="18"/>
      <c r="BJ2" s="18"/>
      <c r="BK2" s="18"/>
      <c r="BL2" s="18"/>
      <c r="BM2" s="18"/>
      <c r="BN2" s="18"/>
      <c r="BO2" s="18"/>
      <c r="BP2" s="18"/>
      <c r="BQ2" s="18"/>
      <c r="BR2" s="18"/>
      <c r="BS2" s="18"/>
      <c r="BT2" s="18"/>
      <c r="BU2" s="18"/>
      <c r="BV2" s="18"/>
      <c r="BW2" s="18"/>
      <c r="BX2" s="18"/>
      <c r="BY2" s="18"/>
      <c r="BZ2" s="18"/>
    </row>
    <row r="3" spans="1:79" s="15" customFormat="1" hidden="1" x14ac:dyDescent="0.2">
      <c r="A3" s="32"/>
      <c r="B3" s="33" t="s">
        <v>73</v>
      </c>
      <c r="C3" s="19"/>
      <c r="D3" s="573"/>
      <c r="E3" s="573"/>
      <c r="F3" s="574"/>
      <c r="G3" s="575"/>
      <c r="H3" s="565"/>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7"/>
      <c r="AO3" s="18"/>
      <c r="BE3" s="18"/>
      <c r="BF3" s="18"/>
      <c r="BG3" s="18"/>
      <c r="BH3" s="18"/>
      <c r="BI3" s="18"/>
      <c r="BJ3" s="18"/>
      <c r="BK3" s="18"/>
      <c r="BL3" s="18"/>
      <c r="BM3" s="18"/>
      <c r="BN3" s="18"/>
      <c r="BO3" s="18"/>
      <c r="BP3" s="18"/>
      <c r="BQ3" s="18"/>
      <c r="BR3" s="18"/>
      <c r="BS3" s="18"/>
      <c r="BT3" s="18"/>
      <c r="BU3" s="18"/>
      <c r="BV3" s="18"/>
      <c r="BW3" s="18"/>
      <c r="BX3" s="18"/>
      <c r="BY3" s="18"/>
      <c r="BZ3" s="18"/>
    </row>
    <row r="4" spans="1:79" s="15" customFormat="1" hidden="1" x14ac:dyDescent="0.2">
      <c r="A4" s="32"/>
      <c r="B4" s="33" t="s">
        <v>74</v>
      </c>
      <c r="C4" s="19"/>
      <c r="D4" s="573"/>
      <c r="E4" s="573"/>
      <c r="F4" s="574"/>
      <c r="G4" s="575"/>
      <c r="H4" s="565"/>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7"/>
      <c r="AO4" s="18"/>
      <c r="BE4" s="18"/>
      <c r="BF4" s="18"/>
      <c r="BG4" s="18"/>
      <c r="BH4" s="18"/>
      <c r="BI4" s="18"/>
      <c r="BJ4" s="18"/>
      <c r="BK4" s="18"/>
      <c r="BL4" s="18"/>
      <c r="BM4" s="18"/>
      <c r="BN4" s="18"/>
      <c r="BO4" s="18"/>
      <c r="BP4" s="18"/>
      <c r="BQ4" s="18"/>
      <c r="BR4" s="18"/>
      <c r="BS4" s="18"/>
      <c r="BT4" s="18"/>
      <c r="BU4" s="18"/>
      <c r="BV4" s="18"/>
      <c r="BW4" s="18"/>
      <c r="BX4" s="18"/>
      <c r="BY4" s="18"/>
      <c r="BZ4" s="18"/>
    </row>
    <row r="5" spans="1:79" s="15" customFormat="1" hidden="1" x14ac:dyDescent="0.2">
      <c r="A5" s="32"/>
      <c r="B5" s="571" t="s">
        <v>75</v>
      </c>
      <c r="C5" s="572"/>
      <c r="D5" s="36"/>
      <c r="E5" s="26" t="s">
        <v>147</v>
      </c>
      <c r="F5" s="417"/>
      <c r="G5" s="37"/>
      <c r="H5" s="565"/>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7"/>
      <c r="AO5" s="18"/>
      <c r="BE5" s="18"/>
      <c r="BF5" s="18"/>
      <c r="BG5" s="18"/>
      <c r="BH5" s="18"/>
      <c r="BI5" s="18"/>
      <c r="BJ5" s="18"/>
      <c r="BK5" s="18"/>
      <c r="BL5" s="18"/>
      <c r="BM5" s="18"/>
      <c r="BN5" s="18"/>
      <c r="BO5" s="18"/>
      <c r="BP5" s="18"/>
      <c r="BQ5" s="18"/>
      <c r="BR5" s="18"/>
      <c r="BS5" s="18"/>
      <c r="BT5" s="18"/>
      <c r="BU5" s="18"/>
      <c r="BV5" s="18"/>
      <c r="BW5" s="18"/>
      <c r="BX5" s="18"/>
      <c r="BY5" s="18"/>
      <c r="BZ5" s="18"/>
    </row>
    <row r="6" spans="1:79" s="15" customFormat="1" ht="13.5" thickBot="1" x14ac:dyDescent="0.25">
      <c r="A6" s="32"/>
      <c r="B6" s="34"/>
      <c r="C6" s="35"/>
      <c r="D6" s="30"/>
      <c r="E6" s="30"/>
      <c r="F6" s="30"/>
      <c r="G6" s="31"/>
      <c r="H6" s="568"/>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70"/>
      <c r="AO6" s="18"/>
      <c r="BE6" s="18"/>
      <c r="BF6" s="18"/>
      <c r="BG6" s="18"/>
      <c r="BH6" s="18"/>
      <c r="BI6" s="18"/>
      <c r="BJ6" s="18"/>
      <c r="BK6" s="18"/>
      <c r="BL6" s="18"/>
      <c r="BM6" s="18"/>
      <c r="BN6" s="18"/>
      <c r="BO6" s="18"/>
      <c r="BP6" s="18"/>
      <c r="BQ6" s="18"/>
      <c r="BR6" s="18"/>
      <c r="BS6" s="18"/>
      <c r="BT6" s="18"/>
      <c r="BU6" s="18"/>
      <c r="BV6" s="18"/>
      <c r="BW6" s="18"/>
      <c r="BX6" s="18"/>
      <c r="BY6" s="18"/>
      <c r="BZ6" s="18"/>
    </row>
    <row r="7" spans="1:79" s="40" customFormat="1" ht="15" x14ac:dyDescent="0.2">
      <c r="A7" s="38"/>
      <c r="B7" s="532" t="s">
        <v>149</v>
      </c>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69"/>
      <c r="AD7" s="542" t="s">
        <v>127</v>
      </c>
      <c r="AE7" s="543"/>
      <c r="AF7" s="544"/>
      <c r="AG7" s="548" t="s">
        <v>459</v>
      </c>
      <c r="AH7" s="549"/>
      <c r="AI7" s="549"/>
      <c r="AJ7" s="549"/>
      <c r="AK7" s="549"/>
      <c r="AL7" s="549"/>
      <c r="AM7" s="550"/>
      <c r="AN7" s="554"/>
      <c r="AO7" s="39"/>
      <c r="AP7" s="24"/>
      <c r="AQ7" s="24"/>
      <c r="AR7" s="24"/>
      <c r="AS7" s="24"/>
      <c r="AT7" s="24"/>
      <c r="AU7" s="24"/>
      <c r="AV7" s="24"/>
      <c r="AW7" s="24"/>
      <c r="AX7" s="24"/>
      <c r="AY7" s="24"/>
      <c r="AZ7" s="24"/>
      <c r="BA7" s="25"/>
      <c r="BB7" s="523" t="s">
        <v>148</v>
      </c>
      <c r="BC7" s="524"/>
      <c r="BD7" s="525"/>
      <c r="BE7" s="39"/>
      <c r="BF7" s="39"/>
      <c r="BG7" s="39"/>
      <c r="BH7" s="39"/>
      <c r="BI7" s="39"/>
      <c r="BJ7" s="39"/>
      <c r="BK7" s="39"/>
      <c r="BL7" s="39"/>
      <c r="BM7" s="39"/>
      <c r="BN7" s="39"/>
      <c r="BO7" s="39"/>
      <c r="BP7" s="39"/>
      <c r="BQ7" s="39"/>
      <c r="BR7" s="39"/>
      <c r="BS7" s="39"/>
      <c r="BT7" s="39"/>
      <c r="BU7" s="39"/>
      <c r="BV7" s="39"/>
      <c r="BW7" s="39"/>
      <c r="BX7" s="39"/>
      <c r="BY7" s="39"/>
      <c r="BZ7" s="39"/>
    </row>
    <row r="8" spans="1:79" s="40" customFormat="1" ht="15" x14ac:dyDescent="0.2">
      <c r="A8" s="38"/>
      <c r="B8" s="534"/>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70"/>
      <c r="AD8" s="545"/>
      <c r="AE8" s="546"/>
      <c r="AF8" s="547"/>
      <c r="AG8" s="551"/>
      <c r="AH8" s="552"/>
      <c r="AI8" s="552"/>
      <c r="AJ8" s="552"/>
      <c r="AK8" s="552"/>
      <c r="AL8" s="552"/>
      <c r="AM8" s="553"/>
      <c r="AN8" s="555"/>
      <c r="AO8" s="39"/>
      <c r="AP8" s="21"/>
      <c r="AQ8" s="21"/>
      <c r="AR8" s="21"/>
      <c r="AS8" s="21"/>
      <c r="AT8" s="21"/>
      <c r="AU8" s="21"/>
      <c r="AV8" s="21"/>
      <c r="AW8" s="21"/>
      <c r="AX8" s="21"/>
      <c r="AY8" s="21"/>
      <c r="AZ8" s="21"/>
      <c r="BA8" s="21"/>
      <c r="BB8" s="526"/>
      <c r="BC8" s="527"/>
      <c r="BD8" s="528"/>
      <c r="BE8" s="39"/>
      <c r="BF8" s="39"/>
      <c r="BG8" s="39"/>
      <c r="BH8" s="39"/>
      <c r="BI8" s="39"/>
      <c r="BJ8" s="39"/>
      <c r="BK8" s="39"/>
      <c r="BL8" s="39"/>
      <c r="BM8" s="39"/>
      <c r="BN8" s="39"/>
      <c r="BO8" s="39"/>
      <c r="BP8" s="39"/>
      <c r="BQ8" s="39"/>
      <c r="BR8" s="39"/>
      <c r="BS8" s="39"/>
      <c r="BT8" s="39"/>
      <c r="BU8" s="39"/>
      <c r="BV8" s="39"/>
      <c r="BW8" s="39"/>
      <c r="BX8" s="39"/>
      <c r="BY8" s="39"/>
      <c r="BZ8" s="39"/>
    </row>
    <row r="9" spans="1:79" s="40" customFormat="1" ht="16.5" thickBot="1" x14ac:dyDescent="0.25">
      <c r="A9" s="38"/>
      <c r="B9" s="558" t="s">
        <v>128</v>
      </c>
      <c r="C9" s="559"/>
      <c r="D9" s="560"/>
      <c r="E9" s="518" t="s">
        <v>129</v>
      </c>
      <c r="F9" s="519"/>
      <c r="G9" s="580"/>
      <c r="H9" s="579" t="s">
        <v>461</v>
      </c>
      <c r="I9" s="579"/>
      <c r="J9" s="579"/>
      <c r="K9" s="579"/>
      <c r="L9" s="579"/>
      <c r="M9" s="579"/>
      <c r="N9" s="556" t="s">
        <v>90</v>
      </c>
      <c r="O9" s="557"/>
      <c r="P9" s="561" t="s">
        <v>140</v>
      </c>
      <c r="Q9" s="561"/>
      <c r="R9" s="561"/>
      <c r="S9" s="561"/>
      <c r="T9" s="561"/>
      <c r="U9" s="561"/>
      <c r="V9" s="518" t="s">
        <v>141</v>
      </c>
      <c r="W9" s="519"/>
      <c r="X9" s="519"/>
      <c r="Y9" s="519"/>
      <c r="Z9" s="519"/>
      <c r="AA9" s="519"/>
      <c r="AB9" s="519"/>
      <c r="AC9" s="520"/>
      <c r="AD9" s="536"/>
      <c r="AE9" s="537"/>
      <c r="AF9" s="538"/>
      <c r="AG9" s="539" t="s">
        <v>146</v>
      </c>
      <c r="AH9" s="540"/>
      <c r="AI9" s="540"/>
      <c r="AJ9" s="540"/>
      <c r="AK9" s="540"/>
      <c r="AL9" s="540"/>
      <c r="AM9" s="541"/>
      <c r="AN9" s="555"/>
      <c r="AO9" s="39"/>
      <c r="AP9" s="20"/>
      <c r="AQ9" s="20"/>
      <c r="AR9" s="20"/>
      <c r="AS9" s="20"/>
      <c r="AT9" s="20"/>
      <c r="AU9" s="20"/>
      <c r="AV9" s="20"/>
      <c r="AW9" s="20"/>
      <c r="AX9" s="20"/>
      <c r="AY9" s="20"/>
      <c r="AZ9" s="20"/>
      <c r="BA9" s="20"/>
      <c r="BB9" s="529"/>
      <c r="BC9" s="530"/>
      <c r="BD9" s="531"/>
      <c r="BE9" s="39"/>
      <c r="BF9" s="39"/>
      <c r="BG9" s="39"/>
      <c r="BH9" s="39"/>
      <c r="BI9" s="39"/>
      <c r="BJ9" s="39"/>
      <c r="BK9" s="39"/>
      <c r="BL9" s="39"/>
      <c r="BM9" s="39"/>
      <c r="BN9" s="39"/>
      <c r="BO9" s="39"/>
      <c r="BP9" s="39"/>
      <c r="BQ9" s="39"/>
      <c r="BR9" s="39"/>
      <c r="BS9" s="39"/>
      <c r="BT9" s="39"/>
      <c r="BU9" s="39"/>
      <c r="BV9" s="39"/>
      <c r="BW9" s="39"/>
      <c r="BX9" s="39"/>
      <c r="BY9" s="39"/>
      <c r="BZ9" s="39"/>
    </row>
    <row r="10" spans="1:79" s="40" customFormat="1" ht="132" customHeight="1" x14ac:dyDescent="0.2">
      <c r="A10" s="38"/>
      <c r="B10" s="81" t="s">
        <v>92</v>
      </c>
      <c r="C10" s="82" t="s">
        <v>88</v>
      </c>
      <c r="D10" s="82" t="s">
        <v>123</v>
      </c>
      <c r="E10" s="83" t="s">
        <v>77</v>
      </c>
      <c r="F10" s="83" t="s">
        <v>1158</v>
      </c>
      <c r="G10" s="83" t="s">
        <v>89</v>
      </c>
      <c r="H10" s="83" t="s">
        <v>80</v>
      </c>
      <c r="I10" s="82" t="s">
        <v>460</v>
      </c>
      <c r="J10" s="83" t="s">
        <v>81</v>
      </c>
      <c r="K10" s="83" t="s">
        <v>82</v>
      </c>
      <c r="L10" s="83" t="s">
        <v>83</v>
      </c>
      <c r="M10" s="83" t="s">
        <v>463</v>
      </c>
      <c r="N10" s="83" t="s">
        <v>79</v>
      </c>
      <c r="O10" s="83" t="s">
        <v>78</v>
      </c>
      <c r="P10" s="83" t="s">
        <v>130</v>
      </c>
      <c r="Q10" s="83" t="s">
        <v>131</v>
      </c>
      <c r="R10" s="82" t="s">
        <v>132</v>
      </c>
      <c r="S10" s="82" t="s">
        <v>133</v>
      </c>
      <c r="T10" s="82" t="s">
        <v>134</v>
      </c>
      <c r="U10" s="82" t="s">
        <v>135</v>
      </c>
      <c r="V10" s="82" t="s">
        <v>136</v>
      </c>
      <c r="W10" s="73" t="s">
        <v>142</v>
      </c>
      <c r="X10" s="82" t="s">
        <v>137</v>
      </c>
      <c r="Y10" s="72" t="s">
        <v>143</v>
      </c>
      <c r="Z10" s="82" t="s">
        <v>138</v>
      </c>
      <c r="AA10" s="72" t="s">
        <v>144</v>
      </c>
      <c r="AB10" s="82" t="s">
        <v>139</v>
      </c>
      <c r="AC10" s="72" t="s">
        <v>145</v>
      </c>
      <c r="AD10" s="84" t="s">
        <v>124</v>
      </c>
      <c r="AE10" s="85" t="s">
        <v>125</v>
      </c>
      <c r="AF10" s="86" t="s">
        <v>126</v>
      </c>
      <c r="AG10" s="81" t="s">
        <v>118</v>
      </c>
      <c r="AH10" s="82" t="s">
        <v>462</v>
      </c>
      <c r="AI10" s="82" t="s">
        <v>119</v>
      </c>
      <c r="AJ10" s="82" t="s">
        <v>85</v>
      </c>
      <c r="AK10" s="82" t="s">
        <v>122</v>
      </c>
      <c r="AL10" s="82" t="s">
        <v>120</v>
      </c>
      <c r="AM10" s="87" t="s">
        <v>121</v>
      </c>
      <c r="AN10" s="88" t="s">
        <v>152</v>
      </c>
      <c r="AO10" s="39"/>
      <c r="AP10" s="23" t="s">
        <v>84</v>
      </c>
      <c r="AQ10" s="22" t="s">
        <v>150</v>
      </c>
      <c r="AR10" s="22" t="s">
        <v>151</v>
      </c>
      <c r="AS10" s="22" t="s">
        <v>152</v>
      </c>
      <c r="AT10" s="22" t="s">
        <v>153</v>
      </c>
      <c r="AU10" s="22" t="s">
        <v>150</v>
      </c>
      <c r="AV10" s="22" t="s">
        <v>151</v>
      </c>
      <c r="AW10" s="22" t="s">
        <v>152</v>
      </c>
      <c r="AX10" s="22" t="s">
        <v>154</v>
      </c>
      <c r="AY10" s="22" t="s">
        <v>150</v>
      </c>
      <c r="AZ10" s="22" t="s">
        <v>151</v>
      </c>
      <c r="BA10" s="22" t="s">
        <v>152</v>
      </c>
      <c r="BB10" s="41" t="s">
        <v>464</v>
      </c>
      <c r="BC10" s="41" t="s">
        <v>91</v>
      </c>
      <c r="BD10" s="42" t="s">
        <v>465</v>
      </c>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9" s="16" customFormat="1" ht="199.5" customHeight="1" x14ac:dyDescent="0.2">
      <c r="A11" s="210"/>
      <c r="B11" s="211" t="s">
        <v>425</v>
      </c>
      <c r="C11" s="74" t="s">
        <v>532</v>
      </c>
      <c r="D11" s="74" t="s">
        <v>538</v>
      </c>
      <c r="E11" s="74" t="s">
        <v>434</v>
      </c>
      <c r="F11" s="396" t="s">
        <v>1186</v>
      </c>
      <c r="G11" s="284">
        <v>7.3999999999999996E-2</v>
      </c>
      <c r="H11" s="74" t="s">
        <v>200</v>
      </c>
      <c r="I11" s="74" t="s">
        <v>240</v>
      </c>
      <c r="J11" s="74"/>
      <c r="K11" s="76" t="s">
        <v>466</v>
      </c>
      <c r="L11" s="76" t="s">
        <v>467</v>
      </c>
      <c r="M11" s="89" t="s">
        <v>468</v>
      </c>
      <c r="N11" s="90">
        <v>42856</v>
      </c>
      <c r="O11" s="91">
        <v>43100</v>
      </c>
      <c r="P11" s="346" t="s">
        <v>1109</v>
      </c>
      <c r="Q11" s="346" t="s">
        <v>1110</v>
      </c>
      <c r="R11" s="369">
        <v>1</v>
      </c>
      <c r="S11" s="370">
        <v>1</v>
      </c>
      <c r="T11" s="370">
        <v>1</v>
      </c>
      <c r="U11" s="370">
        <v>1</v>
      </c>
      <c r="V11" s="80"/>
      <c r="W11" s="80"/>
      <c r="X11" s="80"/>
      <c r="Y11" s="14"/>
      <c r="Z11" s="14"/>
      <c r="AA11" s="14"/>
      <c r="AB11" s="14"/>
      <c r="AC11" s="14"/>
      <c r="AD11" s="76" t="s">
        <v>691</v>
      </c>
      <c r="AE11" s="76" t="s">
        <v>692</v>
      </c>
      <c r="AF11" s="76" t="s">
        <v>693</v>
      </c>
      <c r="AG11" s="261">
        <v>981</v>
      </c>
      <c r="AH11" s="76" t="s">
        <v>693</v>
      </c>
      <c r="AI11" s="76" t="s">
        <v>694</v>
      </c>
      <c r="AJ11" s="261"/>
      <c r="AK11" s="261"/>
      <c r="AL11" s="261"/>
      <c r="AM11" s="261"/>
      <c r="AN11" s="371" t="s">
        <v>1111</v>
      </c>
      <c r="AO11" s="71"/>
      <c r="AP11" s="104"/>
      <c r="AQ11" s="14"/>
      <c r="AR11" s="14"/>
      <c r="AS11" s="14"/>
      <c r="AT11" s="105"/>
      <c r="AU11" s="14"/>
      <c r="AV11" s="14"/>
      <c r="AW11" s="14"/>
      <c r="AX11" s="105"/>
      <c r="AY11" s="14"/>
      <c r="AZ11" s="14"/>
      <c r="BA11" s="14"/>
      <c r="BB11" s="14"/>
      <c r="BC11" s="14"/>
      <c r="BD11" s="101"/>
      <c r="BE11" s="71"/>
      <c r="BF11" s="71"/>
      <c r="BG11" s="71"/>
      <c r="BH11" s="71"/>
      <c r="BI11" s="71"/>
      <c r="BJ11" s="71"/>
      <c r="BK11" s="71"/>
      <c r="BL11" s="71"/>
      <c r="BM11" s="71"/>
      <c r="BN11" s="71"/>
      <c r="BO11" s="71"/>
      <c r="BP11" s="71"/>
      <c r="BQ11" s="71"/>
      <c r="BR11" s="71"/>
      <c r="BS11" s="71"/>
      <c r="BT11" s="71"/>
      <c r="BU11" s="71"/>
      <c r="BV11" s="71"/>
      <c r="BW11" s="71"/>
      <c r="BX11" s="71"/>
      <c r="BY11" s="71"/>
      <c r="BZ11" s="71"/>
      <c r="CA11" s="106"/>
    </row>
    <row r="12" spans="1:79" s="16" customFormat="1" ht="131.25" customHeight="1" x14ac:dyDescent="0.2">
      <c r="A12" s="210"/>
      <c r="B12" s="213" t="s">
        <v>417</v>
      </c>
      <c r="C12" s="99" t="s">
        <v>531</v>
      </c>
      <c r="D12" s="74" t="s">
        <v>470</v>
      </c>
      <c r="E12" s="74" t="s">
        <v>3</v>
      </c>
      <c r="F12" s="273" t="s">
        <v>1159</v>
      </c>
      <c r="G12" s="479">
        <v>9.8000000000000004E-2</v>
      </c>
      <c r="H12" s="76" t="s">
        <v>230</v>
      </c>
      <c r="I12" s="76" t="s">
        <v>230</v>
      </c>
      <c r="J12" s="76"/>
      <c r="K12" s="99" t="s">
        <v>472</v>
      </c>
      <c r="L12" s="99" t="s">
        <v>473</v>
      </c>
      <c r="M12" s="107" t="s">
        <v>474</v>
      </c>
      <c r="N12" s="108">
        <v>42767</v>
      </c>
      <c r="O12" s="109">
        <v>43799</v>
      </c>
      <c r="P12" s="347" t="s">
        <v>475</v>
      </c>
      <c r="Q12" s="347" t="s">
        <v>1205</v>
      </c>
      <c r="R12" s="110">
        <v>1</v>
      </c>
      <c r="S12" s="80"/>
      <c r="T12" s="80"/>
      <c r="U12" s="80"/>
      <c r="V12" s="80"/>
      <c r="W12" s="80"/>
      <c r="X12" s="80"/>
      <c r="Y12" s="14"/>
      <c r="Z12" s="14"/>
      <c r="AA12" s="14"/>
      <c r="AB12" s="14"/>
      <c r="AC12" s="14"/>
      <c r="AD12" s="99" t="s">
        <v>480</v>
      </c>
      <c r="AE12" s="111" t="s">
        <v>481</v>
      </c>
      <c r="AF12" s="99" t="s">
        <v>482</v>
      </c>
      <c r="AG12" s="111">
        <v>1131</v>
      </c>
      <c r="AH12" s="111" t="s">
        <v>483</v>
      </c>
      <c r="AI12" s="111" t="s">
        <v>484</v>
      </c>
      <c r="AJ12" s="112">
        <v>1621771634</v>
      </c>
      <c r="AK12" s="99">
        <v>50</v>
      </c>
      <c r="AL12" s="112">
        <v>751410000</v>
      </c>
      <c r="AM12" s="113">
        <v>1</v>
      </c>
      <c r="AN12" s="198" t="s">
        <v>485</v>
      </c>
      <c r="AO12" s="71"/>
      <c r="AP12" s="104"/>
      <c r="AQ12" s="14"/>
      <c r="AR12" s="14"/>
      <c r="AS12" s="14"/>
      <c r="AT12" s="105"/>
      <c r="AU12" s="14"/>
      <c r="AV12" s="14"/>
      <c r="AW12" s="14"/>
      <c r="AX12" s="105"/>
      <c r="AY12" s="14"/>
      <c r="AZ12" s="14"/>
      <c r="BA12" s="14"/>
      <c r="BB12" s="14"/>
      <c r="BC12" s="14"/>
      <c r="BD12" s="101"/>
      <c r="BE12" s="71"/>
      <c r="BF12" s="71"/>
      <c r="BG12" s="71"/>
      <c r="BH12" s="71"/>
      <c r="BI12" s="71"/>
      <c r="BJ12" s="71"/>
      <c r="BK12" s="71"/>
      <c r="BL12" s="71"/>
      <c r="BM12" s="71"/>
      <c r="BN12" s="71"/>
      <c r="BO12" s="71"/>
      <c r="BP12" s="71"/>
      <c r="BQ12" s="71"/>
      <c r="BR12" s="71"/>
      <c r="BS12" s="71"/>
      <c r="BT12" s="71"/>
      <c r="BU12" s="71"/>
      <c r="BV12" s="71"/>
      <c r="BW12" s="71"/>
      <c r="BX12" s="71"/>
      <c r="BY12" s="71"/>
      <c r="BZ12" s="71"/>
      <c r="CA12" s="106"/>
    </row>
    <row r="13" spans="1:79" s="16" customFormat="1" ht="156.75" customHeight="1" x14ac:dyDescent="0.2">
      <c r="A13" s="210"/>
      <c r="B13" s="211" t="s">
        <v>419</v>
      </c>
      <c r="C13" s="74" t="s">
        <v>530</v>
      </c>
      <c r="D13" s="74" t="s">
        <v>471</v>
      </c>
      <c r="E13" s="74" t="s">
        <v>455</v>
      </c>
      <c r="F13" s="396"/>
      <c r="G13" s="481">
        <v>0.14799999999999999</v>
      </c>
      <c r="H13" s="76" t="s">
        <v>230</v>
      </c>
      <c r="I13" s="76" t="s">
        <v>230</v>
      </c>
      <c r="J13" s="76"/>
      <c r="K13" s="99" t="s">
        <v>472</v>
      </c>
      <c r="L13" s="99" t="s">
        <v>473</v>
      </c>
      <c r="M13" s="107" t="s">
        <v>474</v>
      </c>
      <c r="N13" s="108">
        <v>42767</v>
      </c>
      <c r="O13" s="109">
        <v>43799</v>
      </c>
      <c r="P13" s="99" t="s">
        <v>476</v>
      </c>
      <c r="Q13" s="99" t="s">
        <v>477</v>
      </c>
      <c r="R13" s="111">
        <v>1200</v>
      </c>
      <c r="S13" s="80"/>
      <c r="T13" s="80"/>
      <c r="U13" s="80"/>
      <c r="V13" s="80"/>
      <c r="W13" s="80"/>
      <c r="X13" s="80"/>
      <c r="Y13" s="14"/>
      <c r="Z13" s="14"/>
      <c r="AA13" s="14"/>
      <c r="AB13" s="14"/>
      <c r="AC13" s="14"/>
      <c r="AD13" s="99" t="s">
        <v>480</v>
      </c>
      <c r="AE13" s="111" t="s">
        <v>481</v>
      </c>
      <c r="AF13" s="99" t="s">
        <v>486</v>
      </c>
      <c r="AG13" s="111">
        <v>1131</v>
      </c>
      <c r="AH13" s="111" t="s">
        <v>483</v>
      </c>
      <c r="AI13" s="111" t="s">
        <v>487</v>
      </c>
      <c r="AJ13" s="112">
        <f>56915*3600</f>
        <v>204894000</v>
      </c>
      <c r="AK13" s="99">
        <v>100</v>
      </c>
      <c r="AL13" s="112">
        <v>0</v>
      </c>
      <c r="AM13" s="99">
        <v>738</v>
      </c>
      <c r="AN13" s="198" t="s">
        <v>488</v>
      </c>
      <c r="AO13" s="71"/>
      <c r="AP13" s="114"/>
      <c r="AQ13" s="14"/>
      <c r="AR13" s="14"/>
      <c r="AS13" s="14"/>
      <c r="AT13" s="115"/>
      <c r="AU13" s="14"/>
      <c r="AV13" s="14"/>
      <c r="AW13" s="14"/>
      <c r="AX13" s="115"/>
      <c r="AY13" s="14"/>
      <c r="AZ13" s="14"/>
      <c r="BA13" s="14"/>
      <c r="BB13" s="14"/>
      <c r="BC13" s="14"/>
      <c r="BD13" s="101"/>
      <c r="BE13" s="71"/>
      <c r="BF13" s="71"/>
      <c r="BG13" s="71"/>
      <c r="BH13" s="71"/>
      <c r="BI13" s="71"/>
      <c r="BJ13" s="71"/>
      <c r="BK13" s="71"/>
      <c r="BL13" s="71"/>
      <c r="BM13" s="71"/>
      <c r="BN13" s="71"/>
      <c r="BO13" s="71"/>
      <c r="BP13" s="71"/>
      <c r="BQ13" s="71"/>
      <c r="BR13" s="71"/>
      <c r="BS13" s="71"/>
      <c r="BT13" s="71"/>
      <c r="BU13" s="71"/>
      <c r="BV13" s="71"/>
      <c r="BW13" s="71"/>
      <c r="BX13" s="71"/>
      <c r="BY13" s="71"/>
      <c r="BZ13" s="71"/>
      <c r="CA13" s="106"/>
    </row>
    <row r="14" spans="1:79" s="16" customFormat="1" ht="155.25" customHeight="1" x14ac:dyDescent="0.2">
      <c r="A14" s="210"/>
      <c r="B14" s="211" t="s">
        <v>419</v>
      </c>
      <c r="C14" s="74" t="s">
        <v>530</v>
      </c>
      <c r="D14" s="74" t="s">
        <v>471</v>
      </c>
      <c r="E14" s="74" t="s">
        <v>455</v>
      </c>
      <c r="F14" s="396"/>
      <c r="G14" s="481">
        <v>0.14799999999999999</v>
      </c>
      <c r="H14" s="76" t="s">
        <v>230</v>
      </c>
      <c r="I14" s="76" t="s">
        <v>230</v>
      </c>
      <c r="J14" s="76"/>
      <c r="K14" s="347" t="s">
        <v>1203</v>
      </c>
      <c r="L14" s="347" t="s">
        <v>473</v>
      </c>
      <c r="M14" s="478" t="s">
        <v>1200</v>
      </c>
      <c r="N14" s="108">
        <v>42737</v>
      </c>
      <c r="O14" s="109" t="s">
        <v>478</v>
      </c>
      <c r="P14" s="343" t="s">
        <v>1204</v>
      </c>
      <c r="Q14" s="343" t="s">
        <v>479</v>
      </c>
      <c r="R14" s="116">
        <v>1</v>
      </c>
      <c r="S14" s="80"/>
      <c r="T14" s="80"/>
      <c r="U14" s="80"/>
      <c r="V14" s="80"/>
      <c r="W14" s="80"/>
      <c r="X14" s="80"/>
      <c r="Y14" s="14"/>
      <c r="Z14" s="14"/>
      <c r="AA14" s="14"/>
      <c r="AB14" s="14"/>
      <c r="AC14" s="14"/>
      <c r="AD14" s="99" t="s">
        <v>480</v>
      </c>
      <c r="AE14" s="111" t="s">
        <v>481</v>
      </c>
      <c r="AF14" s="99" t="s">
        <v>486</v>
      </c>
      <c r="AG14" s="111">
        <v>1131</v>
      </c>
      <c r="AH14" s="111" t="s">
        <v>483</v>
      </c>
      <c r="AI14" s="111" t="s">
        <v>489</v>
      </c>
      <c r="AJ14" s="112">
        <v>1830537510</v>
      </c>
      <c r="AK14" s="99">
        <v>50</v>
      </c>
      <c r="AL14" s="112">
        <v>0</v>
      </c>
      <c r="AM14" s="99">
        <v>3</v>
      </c>
      <c r="AN14" s="198" t="s">
        <v>490</v>
      </c>
      <c r="AO14" s="71"/>
      <c r="AP14" s="114"/>
      <c r="AQ14" s="14"/>
      <c r="AR14" s="14"/>
      <c r="AS14" s="14"/>
      <c r="AT14" s="115"/>
      <c r="AU14" s="14"/>
      <c r="AV14" s="14"/>
      <c r="AW14" s="14"/>
      <c r="AX14" s="115"/>
      <c r="AY14" s="14"/>
      <c r="AZ14" s="14"/>
      <c r="BA14" s="14"/>
      <c r="BB14" s="14"/>
      <c r="BC14" s="14"/>
      <c r="BD14" s="101"/>
      <c r="BE14" s="71"/>
      <c r="BF14" s="71"/>
      <c r="BG14" s="71"/>
      <c r="BH14" s="71"/>
      <c r="BI14" s="71"/>
      <c r="BJ14" s="71"/>
      <c r="BK14" s="71"/>
      <c r="BL14" s="71"/>
      <c r="BM14" s="71"/>
      <c r="BN14" s="71"/>
      <c r="BO14" s="71"/>
      <c r="BP14" s="71"/>
      <c r="BQ14" s="71"/>
      <c r="BR14" s="71"/>
      <c r="BS14" s="71"/>
      <c r="BT14" s="71"/>
      <c r="BU14" s="71"/>
      <c r="BV14" s="71"/>
      <c r="BW14" s="71"/>
      <c r="BX14" s="71"/>
      <c r="BY14" s="71"/>
      <c r="BZ14" s="71"/>
      <c r="CA14" s="106"/>
    </row>
    <row r="15" spans="1:79" s="16" customFormat="1" ht="255" x14ac:dyDescent="0.2">
      <c r="A15" s="210"/>
      <c r="B15" s="214" t="s">
        <v>423</v>
      </c>
      <c r="C15" s="117" t="s">
        <v>529</v>
      </c>
      <c r="D15" s="117" t="s">
        <v>491</v>
      </c>
      <c r="E15" s="117" t="s">
        <v>441</v>
      </c>
      <c r="F15" s="117"/>
      <c r="G15" s="479">
        <v>0.222</v>
      </c>
      <c r="H15" s="496" t="s">
        <v>197</v>
      </c>
      <c r="I15" s="496" t="s">
        <v>328</v>
      </c>
      <c r="J15" s="496" t="s">
        <v>493</v>
      </c>
      <c r="K15" s="496" t="s">
        <v>494</v>
      </c>
      <c r="L15" s="497" t="s">
        <v>495</v>
      </c>
      <c r="M15" s="498" t="s">
        <v>496</v>
      </c>
      <c r="N15" s="499">
        <v>42917</v>
      </c>
      <c r="O15" s="499" t="s">
        <v>497</v>
      </c>
      <c r="P15" s="496" t="s">
        <v>498</v>
      </c>
      <c r="Q15" s="496" t="s">
        <v>499</v>
      </c>
      <c r="R15" s="500">
        <v>1347</v>
      </c>
      <c r="S15" s="496"/>
      <c r="T15" s="496"/>
      <c r="U15" s="496"/>
      <c r="V15" s="496"/>
      <c r="W15" s="496"/>
      <c r="X15" s="496"/>
      <c r="Y15" s="496"/>
      <c r="Z15" s="496"/>
      <c r="AA15" s="496"/>
      <c r="AB15" s="496"/>
      <c r="AC15" s="496"/>
      <c r="AD15" s="496" t="s">
        <v>502</v>
      </c>
      <c r="AE15" s="496" t="s">
        <v>503</v>
      </c>
      <c r="AF15" s="496" t="s">
        <v>504</v>
      </c>
      <c r="AG15" s="497">
        <v>1024</v>
      </c>
      <c r="AH15" s="496" t="s">
        <v>504</v>
      </c>
      <c r="AI15" s="496" t="s">
        <v>505</v>
      </c>
      <c r="AJ15" s="501">
        <v>480</v>
      </c>
      <c r="AK15" s="502" t="s">
        <v>506</v>
      </c>
      <c r="AL15" s="503">
        <v>400</v>
      </c>
      <c r="AM15" s="500">
        <v>1123</v>
      </c>
      <c r="AN15" s="504" t="s">
        <v>507</v>
      </c>
      <c r="AO15" s="71"/>
      <c r="AP15" s="114"/>
      <c r="AQ15" s="14"/>
      <c r="AR15" s="14"/>
      <c r="AS15" s="14"/>
      <c r="AT15" s="115"/>
      <c r="AU15" s="14"/>
      <c r="AV15" s="14"/>
      <c r="AW15" s="14"/>
      <c r="AX15" s="115"/>
      <c r="AY15" s="14"/>
      <c r="AZ15" s="14"/>
      <c r="BA15" s="14"/>
      <c r="BB15" s="14"/>
      <c r="BC15" s="14"/>
      <c r="BD15" s="101"/>
      <c r="BE15" s="71"/>
      <c r="BF15" s="71"/>
      <c r="BG15" s="71"/>
      <c r="BH15" s="71"/>
      <c r="BI15" s="71"/>
      <c r="BJ15" s="71"/>
      <c r="BK15" s="71"/>
      <c r="BL15" s="71"/>
      <c r="BM15" s="71"/>
      <c r="BN15" s="71"/>
      <c r="BO15" s="71"/>
      <c r="BP15" s="71"/>
      <c r="BQ15" s="71"/>
      <c r="BR15" s="71"/>
      <c r="BS15" s="71"/>
      <c r="BT15" s="71"/>
      <c r="BU15" s="71"/>
      <c r="BV15" s="71"/>
      <c r="BW15" s="71"/>
      <c r="BX15" s="71"/>
      <c r="BY15" s="71"/>
      <c r="BZ15" s="71"/>
      <c r="CA15" s="106"/>
    </row>
    <row r="16" spans="1:79" s="16" customFormat="1" ht="409.5" x14ac:dyDescent="0.2">
      <c r="A16" s="210"/>
      <c r="B16" s="214" t="s">
        <v>423</v>
      </c>
      <c r="C16" s="117" t="s">
        <v>529</v>
      </c>
      <c r="D16" s="117" t="s">
        <v>492</v>
      </c>
      <c r="E16" s="117" t="s">
        <v>441</v>
      </c>
      <c r="F16" s="117"/>
      <c r="G16" s="479">
        <v>0.222</v>
      </c>
      <c r="H16" s="496" t="s">
        <v>197</v>
      </c>
      <c r="I16" s="496" t="s">
        <v>328</v>
      </c>
      <c r="J16" s="496" t="s">
        <v>493</v>
      </c>
      <c r="K16" s="496" t="s">
        <v>494</v>
      </c>
      <c r="L16" s="497" t="s">
        <v>495</v>
      </c>
      <c r="M16" s="498" t="s">
        <v>496</v>
      </c>
      <c r="N16" s="499">
        <v>42917</v>
      </c>
      <c r="O16" s="499" t="s">
        <v>497</v>
      </c>
      <c r="P16" s="496" t="s">
        <v>500</v>
      </c>
      <c r="Q16" s="496" t="s">
        <v>501</v>
      </c>
      <c r="R16" s="500">
        <v>67767</v>
      </c>
      <c r="S16" s="496"/>
      <c r="T16" s="496"/>
      <c r="U16" s="496"/>
      <c r="V16" s="496"/>
      <c r="W16" s="496"/>
      <c r="X16" s="496"/>
      <c r="Y16" s="496"/>
      <c r="Z16" s="496"/>
      <c r="AA16" s="496"/>
      <c r="AB16" s="496"/>
      <c r="AC16" s="496"/>
      <c r="AD16" s="496" t="s">
        <v>508</v>
      </c>
      <c r="AE16" s="496" t="s">
        <v>509</v>
      </c>
      <c r="AF16" s="496" t="s">
        <v>510</v>
      </c>
      <c r="AG16" s="497">
        <v>1107</v>
      </c>
      <c r="AH16" s="496" t="s">
        <v>510</v>
      </c>
      <c r="AI16" s="496" t="s">
        <v>511</v>
      </c>
      <c r="AJ16" s="501">
        <v>2577</v>
      </c>
      <c r="AK16" s="502" t="s">
        <v>512</v>
      </c>
      <c r="AL16" s="503">
        <v>1076</v>
      </c>
      <c r="AM16" s="500">
        <v>133187</v>
      </c>
      <c r="AN16" s="504" t="s">
        <v>513</v>
      </c>
      <c r="AO16" s="71"/>
      <c r="AP16" s="114"/>
      <c r="AQ16" s="14"/>
      <c r="AR16" s="14"/>
      <c r="AS16" s="14"/>
      <c r="AT16" s="115"/>
      <c r="AU16" s="14"/>
      <c r="AV16" s="14"/>
      <c r="AW16" s="14"/>
      <c r="AX16" s="115"/>
      <c r="AY16" s="14"/>
      <c r="AZ16" s="14"/>
      <c r="BA16" s="14"/>
      <c r="BB16" s="14"/>
      <c r="BC16" s="14"/>
      <c r="BD16" s="101"/>
      <c r="BE16" s="71"/>
      <c r="BF16" s="71"/>
      <c r="BG16" s="71"/>
      <c r="BH16" s="71"/>
      <c r="BI16" s="71"/>
      <c r="BJ16" s="71"/>
      <c r="BK16" s="71"/>
      <c r="BL16" s="71"/>
      <c r="BM16" s="71"/>
      <c r="BN16" s="71"/>
      <c r="BO16" s="71"/>
      <c r="BP16" s="71"/>
      <c r="BQ16" s="71"/>
      <c r="BR16" s="71"/>
      <c r="BS16" s="71"/>
      <c r="BT16" s="71"/>
      <c r="BU16" s="71"/>
      <c r="BV16" s="71"/>
      <c r="BW16" s="71"/>
      <c r="BX16" s="71"/>
      <c r="BY16" s="71"/>
      <c r="BZ16" s="71"/>
      <c r="CA16" s="106"/>
    </row>
    <row r="17" spans="1:56" ht="85.5" customHeight="1" x14ac:dyDescent="0.2">
      <c r="A17" s="210"/>
      <c r="B17" s="508" t="s">
        <v>417</v>
      </c>
      <c r="C17" s="508" t="s">
        <v>531</v>
      </c>
      <c r="D17" s="508" t="s">
        <v>1116</v>
      </c>
      <c r="E17" s="508" t="s">
        <v>1117</v>
      </c>
      <c r="F17" s="389" t="s">
        <v>1187</v>
      </c>
      <c r="G17" s="479">
        <v>9.8000000000000004E-2</v>
      </c>
      <c r="H17" s="581" t="s">
        <v>202</v>
      </c>
      <c r="I17" s="261" t="s">
        <v>242</v>
      </c>
      <c r="J17" s="261" t="s">
        <v>515</v>
      </c>
      <c r="K17" s="261" t="s">
        <v>578</v>
      </c>
      <c r="L17" s="261" t="s">
        <v>824</v>
      </c>
      <c r="M17" s="118" t="s">
        <v>579</v>
      </c>
      <c r="N17" s="108">
        <v>42736</v>
      </c>
      <c r="O17" s="108">
        <v>43100</v>
      </c>
      <c r="P17" s="414" t="s">
        <v>1118</v>
      </c>
      <c r="Q17" s="378" t="s">
        <v>1122</v>
      </c>
      <c r="R17" s="379">
        <v>1</v>
      </c>
      <c r="S17" s="379">
        <v>1</v>
      </c>
      <c r="T17" s="379">
        <v>1</v>
      </c>
      <c r="U17" s="379">
        <v>1</v>
      </c>
      <c r="V17" s="376"/>
      <c r="W17" s="381">
        <v>0.61219999999999997</v>
      </c>
      <c r="X17" s="80"/>
      <c r="Y17" s="14"/>
      <c r="Z17" s="14"/>
      <c r="AA17" s="14"/>
      <c r="AB17" s="14"/>
      <c r="AC17" s="14"/>
      <c r="AD17" s="97" t="s">
        <v>678</v>
      </c>
      <c r="AE17" s="123" t="s">
        <v>828</v>
      </c>
      <c r="AF17" s="123" t="s">
        <v>685</v>
      </c>
      <c r="AG17" s="123">
        <v>7512</v>
      </c>
      <c r="AH17" s="382" t="s">
        <v>829</v>
      </c>
      <c r="AI17" s="383" t="s">
        <v>1126</v>
      </c>
      <c r="AJ17" s="384" t="s">
        <v>830</v>
      </c>
      <c r="AK17" s="122">
        <v>0.30536779324055668</v>
      </c>
      <c r="AL17" s="385" t="s">
        <v>1127</v>
      </c>
      <c r="AM17" s="386" t="s">
        <v>1128</v>
      </c>
      <c r="AN17" s="388" t="s">
        <v>1129</v>
      </c>
      <c r="AP17" s="377"/>
      <c r="AQ17" s="345"/>
      <c r="AR17" s="345"/>
      <c r="AS17" s="345"/>
      <c r="AT17" s="377"/>
      <c r="AU17" s="345"/>
      <c r="AV17" s="345"/>
      <c r="AW17" s="345"/>
      <c r="AX17" s="377"/>
      <c r="AY17" s="345"/>
      <c r="AZ17" s="345"/>
      <c r="BA17" s="345"/>
      <c r="BB17" s="345"/>
      <c r="BC17" s="345"/>
      <c r="BD17" s="345"/>
    </row>
    <row r="18" spans="1:56" ht="89.25" x14ac:dyDescent="0.2">
      <c r="A18" s="210"/>
      <c r="B18" s="508"/>
      <c r="C18" s="508"/>
      <c r="D18" s="508"/>
      <c r="E18" s="508"/>
      <c r="F18" s="389" t="s">
        <v>1188</v>
      </c>
      <c r="G18" s="479">
        <v>9.8000000000000004E-2</v>
      </c>
      <c r="H18" s="583"/>
      <c r="I18" s="261" t="s">
        <v>242</v>
      </c>
      <c r="J18" s="261" t="s">
        <v>515</v>
      </c>
      <c r="K18" s="261" t="s">
        <v>578</v>
      </c>
      <c r="L18" s="261" t="s">
        <v>824</v>
      </c>
      <c r="M18" s="118" t="s">
        <v>579</v>
      </c>
      <c r="N18" s="108">
        <v>42736</v>
      </c>
      <c r="O18" s="108">
        <v>43100</v>
      </c>
      <c r="P18" s="375" t="s">
        <v>1119</v>
      </c>
      <c r="Q18" s="78" t="s">
        <v>1123</v>
      </c>
      <c r="R18" s="380">
        <v>1</v>
      </c>
      <c r="S18" s="380">
        <v>1</v>
      </c>
      <c r="T18" s="380">
        <v>1</v>
      </c>
      <c r="U18" s="380">
        <v>1</v>
      </c>
      <c r="V18" s="122"/>
      <c r="W18" s="122">
        <v>0</v>
      </c>
      <c r="X18" s="80"/>
      <c r="Y18" s="80"/>
      <c r="Z18" s="14"/>
      <c r="AA18" s="14"/>
      <c r="AB18" s="14"/>
      <c r="AC18" s="14"/>
      <c r="AD18" s="74" t="s">
        <v>678</v>
      </c>
      <c r="AE18" s="123" t="s">
        <v>828</v>
      </c>
      <c r="AF18" s="123" t="s">
        <v>685</v>
      </c>
      <c r="AG18" s="123">
        <v>7512</v>
      </c>
      <c r="AH18" s="382" t="s">
        <v>829</v>
      </c>
      <c r="AI18" s="383" t="s">
        <v>1130</v>
      </c>
      <c r="AJ18" s="384" t="s">
        <v>830</v>
      </c>
      <c r="AK18" s="122">
        <v>0.28628230616302186</v>
      </c>
      <c r="AL18" s="385" t="s">
        <v>1127</v>
      </c>
      <c r="AM18" s="386" t="s">
        <v>1128</v>
      </c>
      <c r="AN18" s="387" t="s">
        <v>1131</v>
      </c>
    </row>
    <row r="19" spans="1:56" ht="76.5" x14ac:dyDescent="0.2">
      <c r="A19" s="210"/>
      <c r="B19" s="508" t="s">
        <v>417</v>
      </c>
      <c r="C19" s="508" t="s">
        <v>531</v>
      </c>
      <c r="D19" s="508" t="s">
        <v>533</v>
      </c>
      <c r="E19" s="508" t="s">
        <v>30</v>
      </c>
      <c r="F19" s="389" t="s">
        <v>1189</v>
      </c>
      <c r="G19" s="479">
        <v>9.8000000000000004E-2</v>
      </c>
      <c r="H19" s="581" t="s">
        <v>202</v>
      </c>
      <c r="I19" s="261" t="s">
        <v>242</v>
      </c>
      <c r="J19" s="261" t="s">
        <v>825</v>
      </c>
      <c r="K19" s="261" t="s">
        <v>575</v>
      </c>
      <c r="L19" s="261" t="s">
        <v>826</v>
      </c>
      <c r="M19" s="118" t="s">
        <v>576</v>
      </c>
      <c r="N19" s="108">
        <v>42737</v>
      </c>
      <c r="O19" s="109">
        <v>43981</v>
      </c>
      <c r="P19" s="430" t="s">
        <v>1120</v>
      </c>
      <c r="Q19" s="259" t="s">
        <v>1124</v>
      </c>
      <c r="R19" s="259" t="s">
        <v>577</v>
      </c>
      <c r="S19" s="80">
        <v>120</v>
      </c>
      <c r="T19" s="80">
        <v>66</v>
      </c>
      <c r="U19" s="80">
        <v>29</v>
      </c>
      <c r="V19" s="126"/>
      <c r="W19" s="373"/>
      <c r="X19" s="80"/>
      <c r="Y19" s="80"/>
      <c r="Z19" s="14"/>
      <c r="AA19" s="14"/>
      <c r="AB19" s="14"/>
      <c r="AC19" s="14"/>
      <c r="AD19" s="372" t="s">
        <v>678</v>
      </c>
      <c r="AE19" s="373" t="s">
        <v>679</v>
      </c>
      <c r="AF19" s="373" t="s">
        <v>680</v>
      </c>
      <c r="AG19" s="373">
        <v>7513</v>
      </c>
      <c r="AH19" s="373" t="s">
        <v>681</v>
      </c>
      <c r="AI19" s="373" t="s">
        <v>682</v>
      </c>
      <c r="AJ19" s="373" t="s">
        <v>683</v>
      </c>
      <c r="AK19" s="124">
        <v>0.11</v>
      </c>
      <c r="AL19" s="127">
        <v>300000000</v>
      </c>
      <c r="AM19" s="124">
        <v>0.13</v>
      </c>
      <c r="AN19" s="215"/>
    </row>
    <row r="20" spans="1:56" ht="172.5" customHeight="1" x14ac:dyDescent="0.2">
      <c r="A20" s="210"/>
      <c r="B20" s="508"/>
      <c r="C20" s="508"/>
      <c r="D20" s="508"/>
      <c r="E20" s="508"/>
      <c r="F20" s="389" t="s">
        <v>1190</v>
      </c>
      <c r="G20" s="479">
        <v>9.8000000000000004E-2</v>
      </c>
      <c r="H20" s="583"/>
      <c r="I20" s="261" t="s">
        <v>242</v>
      </c>
      <c r="J20" s="261" t="s">
        <v>825</v>
      </c>
      <c r="K20" s="261" t="s">
        <v>575</v>
      </c>
      <c r="L20" s="261" t="s">
        <v>826</v>
      </c>
      <c r="M20" s="118" t="s">
        <v>827</v>
      </c>
      <c r="N20" s="108">
        <v>42737</v>
      </c>
      <c r="O20" s="109">
        <v>43830</v>
      </c>
      <c r="P20" s="430" t="s">
        <v>1121</v>
      </c>
      <c r="Q20" s="408" t="s">
        <v>1125</v>
      </c>
      <c r="R20" s="424">
        <v>0.5</v>
      </c>
      <c r="S20" s="425">
        <v>0.25</v>
      </c>
      <c r="T20" s="425">
        <v>0.25</v>
      </c>
      <c r="U20" s="425">
        <v>1</v>
      </c>
      <c r="V20" s="426"/>
      <c r="W20" s="426">
        <v>5.0000000000000001E-3</v>
      </c>
      <c r="X20" s="427"/>
      <c r="Y20" s="427"/>
      <c r="Z20" s="205"/>
      <c r="AA20" s="205"/>
      <c r="AB20" s="205"/>
      <c r="AC20" s="205"/>
      <c r="AD20" s="391" t="s">
        <v>678</v>
      </c>
      <c r="AE20" s="391" t="s">
        <v>679</v>
      </c>
      <c r="AF20" s="391" t="s">
        <v>680</v>
      </c>
      <c r="AG20" s="391">
        <v>7513</v>
      </c>
      <c r="AH20" s="391" t="s">
        <v>681</v>
      </c>
      <c r="AI20" s="391" t="s">
        <v>684</v>
      </c>
      <c r="AJ20" s="391" t="s">
        <v>683</v>
      </c>
      <c r="AK20" s="423">
        <v>0.11</v>
      </c>
      <c r="AL20" s="428">
        <v>300000000</v>
      </c>
      <c r="AM20" s="423">
        <v>0.06</v>
      </c>
      <c r="AN20" s="429" t="s">
        <v>1132</v>
      </c>
    </row>
    <row r="21" spans="1:56" ht="328.5" customHeight="1" x14ac:dyDescent="0.2">
      <c r="A21" s="210"/>
      <c r="B21" s="396" t="s">
        <v>422</v>
      </c>
      <c r="C21" s="396" t="s">
        <v>534</v>
      </c>
      <c r="D21" s="396" t="s">
        <v>535</v>
      </c>
      <c r="E21" s="396" t="s">
        <v>458</v>
      </c>
      <c r="F21" s="474" t="s">
        <v>994</v>
      </c>
      <c r="G21" s="479">
        <v>0.13500000000000001</v>
      </c>
      <c r="H21" s="414" t="s">
        <v>195</v>
      </c>
      <c r="I21" s="414" t="s">
        <v>235</v>
      </c>
      <c r="J21" s="414"/>
      <c r="K21" s="414" t="s">
        <v>995</v>
      </c>
      <c r="L21" s="414">
        <v>3103061084</v>
      </c>
      <c r="M21" s="89" t="s">
        <v>996</v>
      </c>
      <c r="N21" s="90">
        <v>42552</v>
      </c>
      <c r="O21" s="484">
        <v>44377</v>
      </c>
      <c r="P21" s="414" t="s">
        <v>997</v>
      </c>
      <c r="Q21" s="396" t="s">
        <v>998</v>
      </c>
      <c r="R21" s="414">
        <v>1291158</v>
      </c>
      <c r="S21" s="277">
        <v>1325519</v>
      </c>
      <c r="T21" s="277">
        <v>1330900</v>
      </c>
      <c r="U21" s="277">
        <v>1334667</v>
      </c>
      <c r="V21" s="80"/>
      <c r="W21" s="80"/>
      <c r="X21" s="80"/>
      <c r="Y21" s="80"/>
      <c r="Z21" s="415"/>
      <c r="AA21" s="415"/>
      <c r="AB21" s="415"/>
      <c r="AC21" s="415"/>
      <c r="AD21" s="396" t="s">
        <v>502</v>
      </c>
      <c r="AE21" s="396" t="s">
        <v>686</v>
      </c>
      <c r="AF21" s="396" t="s">
        <v>687</v>
      </c>
      <c r="AG21" s="396">
        <v>1184</v>
      </c>
      <c r="AH21" s="396" t="s">
        <v>687</v>
      </c>
      <c r="AI21" s="396" t="s">
        <v>999</v>
      </c>
      <c r="AJ21" s="270" t="s">
        <v>657</v>
      </c>
      <c r="AK21" s="270" t="s">
        <v>657</v>
      </c>
      <c r="AL21" s="270" t="s">
        <v>657</v>
      </c>
      <c r="AM21" s="270" t="s">
        <v>657</v>
      </c>
      <c r="AN21" s="218" t="s">
        <v>1213</v>
      </c>
    </row>
    <row r="22" spans="1:56" ht="83.25" customHeight="1" x14ac:dyDescent="0.2">
      <c r="A22" s="210"/>
      <c r="B22" s="396" t="s">
        <v>422</v>
      </c>
      <c r="C22" s="396" t="s">
        <v>534</v>
      </c>
      <c r="D22" s="396" t="s">
        <v>536</v>
      </c>
      <c r="E22" s="396" t="s">
        <v>440</v>
      </c>
      <c r="F22" s="396" t="s">
        <v>1000</v>
      </c>
      <c r="G22" s="479">
        <v>0.13500000000000001</v>
      </c>
      <c r="H22" s="414" t="s">
        <v>195</v>
      </c>
      <c r="I22" s="414" t="s">
        <v>235</v>
      </c>
      <c r="J22" s="414"/>
      <c r="K22" s="414" t="s">
        <v>995</v>
      </c>
      <c r="L22" s="414">
        <v>3103061084</v>
      </c>
      <c r="M22" s="89" t="s">
        <v>996</v>
      </c>
      <c r="N22" s="90">
        <v>42552</v>
      </c>
      <c r="O22" s="484">
        <v>44377</v>
      </c>
      <c r="P22" s="485" t="s">
        <v>1214</v>
      </c>
      <c r="Q22" s="396" t="s">
        <v>1006</v>
      </c>
      <c r="R22" s="486">
        <v>1</v>
      </c>
      <c r="S22" s="486">
        <v>1</v>
      </c>
      <c r="T22" s="486">
        <v>1</v>
      </c>
      <c r="U22" s="486">
        <v>1</v>
      </c>
      <c r="V22" s="80"/>
      <c r="W22" s="80"/>
      <c r="X22" s="80"/>
      <c r="Y22" s="80"/>
      <c r="Z22" s="415"/>
      <c r="AA22" s="415"/>
      <c r="AB22" s="415"/>
      <c r="AC22" s="415"/>
      <c r="AD22" s="396" t="s">
        <v>502</v>
      </c>
      <c r="AE22" s="396" t="s">
        <v>686</v>
      </c>
      <c r="AF22" s="396" t="s">
        <v>688</v>
      </c>
      <c r="AG22" s="396">
        <v>1185</v>
      </c>
      <c r="AH22" s="396" t="s">
        <v>688</v>
      </c>
      <c r="AI22" s="396" t="s">
        <v>689</v>
      </c>
      <c r="AJ22" s="270" t="s">
        <v>657</v>
      </c>
      <c r="AK22" s="270" t="s">
        <v>657</v>
      </c>
      <c r="AL22" s="270" t="s">
        <v>657</v>
      </c>
      <c r="AM22" s="270" t="s">
        <v>657</v>
      </c>
      <c r="AN22" s="218" t="s">
        <v>1213</v>
      </c>
    </row>
    <row r="23" spans="1:56" ht="106.5" customHeight="1" x14ac:dyDescent="0.2">
      <c r="A23" s="210"/>
      <c r="B23" s="396" t="s">
        <v>422</v>
      </c>
      <c r="C23" s="396" t="s">
        <v>534</v>
      </c>
      <c r="D23" s="396" t="s">
        <v>537</v>
      </c>
      <c r="E23" s="396" t="s">
        <v>440</v>
      </c>
      <c r="F23" s="396" t="s">
        <v>1001</v>
      </c>
      <c r="G23" s="479">
        <v>0.13500000000000001</v>
      </c>
      <c r="H23" s="414" t="s">
        <v>195</v>
      </c>
      <c r="I23" s="414" t="s">
        <v>235</v>
      </c>
      <c r="J23" s="414"/>
      <c r="K23" s="414" t="s">
        <v>995</v>
      </c>
      <c r="L23" s="414">
        <v>3103061084</v>
      </c>
      <c r="M23" s="89" t="s">
        <v>996</v>
      </c>
      <c r="N23" s="90">
        <v>42552</v>
      </c>
      <c r="O23" s="484">
        <v>44377</v>
      </c>
      <c r="P23" s="414" t="s">
        <v>1002</v>
      </c>
      <c r="Q23" s="414" t="s">
        <v>1003</v>
      </c>
      <c r="R23" s="414">
        <v>3</v>
      </c>
      <c r="S23" s="80">
        <v>3</v>
      </c>
      <c r="T23" s="80">
        <v>3</v>
      </c>
      <c r="U23" s="80">
        <v>3</v>
      </c>
      <c r="V23" s="80"/>
      <c r="W23" s="80"/>
      <c r="X23" s="80"/>
      <c r="Y23" s="80"/>
      <c r="Z23" s="415"/>
      <c r="AA23" s="415"/>
      <c r="AB23" s="415"/>
      <c r="AC23" s="415"/>
      <c r="AD23" s="396" t="s">
        <v>502</v>
      </c>
      <c r="AE23" s="396" t="s">
        <v>686</v>
      </c>
      <c r="AF23" s="396" t="s">
        <v>690</v>
      </c>
      <c r="AG23" s="396">
        <v>1186</v>
      </c>
      <c r="AH23" s="396" t="s">
        <v>690</v>
      </c>
      <c r="AI23" s="396" t="s">
        <v>1164</v>
      </c>
      <c r="AJ23" s="483">
        <v>560517234</v>
      </c>
      <c r="AK23" s="147">
        <v>0.33</v>
      </c>
      <c r="AL23" s="483">
        <v>120834537</v>
      </c>
      <c r="AM23" s="483"/>
      <c r="AN23" s="212"/>
    </row>
    <row r="24" spans="1:56" ht="114" customHeight="1" x14ac:dyDescent="0.2">
      <c r="A24" s="210"/>
      <c r="B24" s="396" t="s">
        <v>422</v>
      </c>
      <c r="C24" s="396" t="s">
        <v>534</v>
      </c>
      <c r="D24" s="396" t="s">
        <v>537</v>
      </c>
      <c r="E24" s="396" t="s">
        <v>440</v>
      </c>
      <c r="F24" s="396" t="s">
        <v>1004</v>
      </c>
      <c r="G24" s="479">
        <v>0.13500000000000001</v>
      </c>
      <c r="H24" s="414" t="s">
        <v>195</v>
      </c>
      <c r="I24" s="414" t="s">
        <v>235</v>
      </c>
      <c r="J24" s="414"/>
      <c r="K24" s="414" t="s">
        <v>995</v>
      </c>
      <c r="L24" s="414">
        <v>3103061084</v>
      </c>
      <c r="M24" s="89" t="s">
        <v>996</v>
      </c>
      <c r="N24" s="90">
        <v>42552</v>
      </c>
      <c r="O24" s="484">
        <v>44377</v>
      </c>
      <c r="P24" s="414" t="s">
        <v>1005</v>
      </c>
      <c r="Q24" s="414" t="s">
        <v>1006</v>
      </c>
      <c r="R24" s="278">
        <v>0.3</v>
      </c>
      <c r="S24" s="279">
        <v>0.6</v>
      </c>
      <c r="T24" s="279">
        <v>0.7</v>
      </c>
      <c r="U24" s="278">
        <v>0.8</v>
      </c>
      <c r="V24" s="278"/>
      <c r="W24" s="80"/>
      <c r="X24" s="80"/>
      <c r="Y24" s="80"/>
      <c r="Z24" s="415"/>
      <c r="AA24" s="415"/>
      <c r="AB24" s="415"/>
      <c r="AC24" s="415"/>
      <c r="AD24" s="396" t="s">
        <v>502</v>
      </c>
      <c r="AE24" s="396" t="s">
        <v>686</v>
      </c>
      <c r="AF24" s="396" t="s">
        <v>690</v>
      </c>
      <c r="AG24" s="396">
        <v>1186</v>
      </c>
      <c r="AH24" s="396" t="s">
        <v>690</v>
      </c>
      <c r="AI24" s="396" t="s">
        <v>1165</v>
      </c>
      <c r="AJ24" s="483">
        <v>673611594</v>
      </c>
      <c r="AK24" s="147">
        <v>0.25</v>
      </c>
      <c r="AL24" s="483">
        <v>849756260</v>
      </c>
      <c r="AM24" s="483"/>
      <c r="AN24" s="262"/>
    </row>
    <row r="25" spans="1:56" ht="153" x14ac:dyDescent="0.2">
      <c r="A25" s="210"/>
      <c r="B25" s="396" t="s">
        <v>422</v>
      </c>
      <c r="C25" s="396" t="s">
        <v>534</v>
      </c>
      <c r="D25" s="396" t="s">
        <v>537</v>
      </c>
      <c r="E25" s="396" t="s">
        <v>440</v>
      </c>
      <c r="F25" s="396" t="s">
        <v>1007</v>
      </c>
      <c r="G25" s="479">
        <v>0.13500000000000001</v>
      </c>
      <c r="H25" s="414" t="s">
        <v>195</v>
      </c>
      <c r="I25" s="414" t="s">
        <v>235</v>
      </c>
      <c r="J25" s="414"/>
      <c r="K25" s="414" t="s">
        <v>995</v>
      </c>
      <c r="L25" s="414">
        <v>3103061084</v>
      </c>
      <c r="M25" s="89" t="s">
        <v>996</v>
      </c>
      <c r="N25" s="90">
        <v>42552</v>
      </c>
      <c r="O25" s="484">
        <v>44377</v>
      </c>
      <c r="P25" s="414" t="s">
        <v>1008</v>
      </c>
      <c r="Q25" s="396" t="s">
        <v>1009</v>
      </c>
      <c r="R25" s="278">
        <v>0.2</v>
      </c>
      <c r="S25" s="279">
        <v>0.5</v>
      </c>
      <c r="T25" s="279">
        <v>0.75</v>
      </c>
      <c r="U25" s="278">
        <v>1</v>
      </c>
      <c r="V25" s="80"/>
      <c r="W25" s="80"/>
      <c r="X25" s="80"/>
      <c r="Y25" s="80"/>
      <c r="Z25" s="415"/>
      <c r="AA25" s="415"/>
      <c r="AB25" s="415"/>
      <c r="AC25" s="415"/>
      <c r="AD25" s="396" t="s">
        <v>502</v>
      </c>
      <c r="AE25" s="396" t="s">
        <v>686</v>
      </c>
      <c r="AF25" s="396" t="s">
        <v>690</v>
      </c>
      <c r="AG25" s="396">
        <v>1186</v>
      </c>
      <c r="AH25" s="396" t="s">
        <v>690</v>
      </c>
      <c r="AI25" s="396" t="s">
        <v>1166</v>
      </c>
      <c r="AJ25" s="483">
        <v>1117686095</v>
      </c>
      <c r="AK25" s="147">
        <v>0.25000000030887282</v>
      </c>
      <c r="AL25" s="483">
        <v>1133547436</v>
      </c>
      <c r="AM25" s="483"/>
      <c r="AN25" s="262"/>
    </row>
    <row r="26" spans="1:56" ht="126.75" customHeight="1" x14ac:dyDescent="0.2">
      <c r="A26" s="210"/>
      <c r="B26" s="396" t="s">
        <v>422</v>
      </c>
      <c r="C26" s="396" t="s">
        <v>534</v>
      </c>
      <c r="D26" s="396" t="s">
        <v>537</v>
      </c>
      <c r="E26" s="396" t="s">
        <v>440</v>
      </c>
      <c r="F26" s="396" t="s">
        <v>1010</v>
      </c>
      <c r="G26" s="479">
        <v>0.13500000000000001</v>
      </c>
      <c r="H26" s="414" t="s">
        <v>195</v>
      </c>
      <c r="I26" s="414" t="s">
        <v>235</v>
      </c>
      <c r="J26" s="414"/>
      <c r="K26" s="414" t="s">
        <v>995</v>
      </c>
      <c r="L26" s="414">
        <v>3103061084</v>
      </c>
      <c r="M26" s="89" t="s">
        <v>996</v>
      </c>
      <c r="N26" s="90">
        <v>42552</v>
      </c>
      <c r="O26" s="484">
        <v>44377</v>
      </c>
      <c r="P26" s="414" t="s">
        <v>1011</v>
      </c>
      <c r="Q26" s="396" t="s">
        <v>1012</v>
      </c>
      <c r="R26" s="278">
        <v>0.3</v>
      </c>
      <c r="S26" s="279">
        <v>0.45</v>
      </c>
      <c r="T26" s="280">
        <v>0.75</v>
      </c>
      <c r="U26" s="278">
        <v>1</v>
      </c>
      <c r="V26" s="80"/>
      <c r="W26" s="80"/>
      <c r="X26" s="80"/>
      <c r="Y26" s="80"/>
      <c r="Z26" s="415"/>
      <c r="AA26" s="415"/>
      <c r="AB26" s="415"/>
      <c r="AC26" s="415"/>
      <c r="AD26" s="396" t="s">
        <v>502</v>
      </c>
      <c r="AE26" s="396" t="s">
        <v>686</v>
      </c>
      <c r="AF26" s="396" t="s">
        <v>690</v>
      </c>
      <c r="AG26" s="396">
        <v>1186</v>
      </c>
      <c r="AH26" s="396" t="s">
        <v>690</v>
      </c>
      <c r="AI26" s="396" t="s">
        <v>1167</v>
      </c>
      <c r="AJ26" s="483">
        <v>647367150</v>
      </c>
      <c r="AK26" s="147">
        <v>0.50000000102218412</v>
      </c>
      <c r="AL26" s="483">
        <v>1360068117</v>
      </c>
      <c r="AM26" s="483"/>
      <c r="AN26" s="212"/>
    </row>
    <row r="27" spans="1:56" ht="129" customHeight="1" x14ac:dyDescent="0.2">
      <c r="A27" s="210"/>
      <c r="B27" s="356" t="s">
        <v>422</v>
      </c>
      <c r="C27" s="356" t="s">
        <v>534</v>
      </c>
      <c r="D27" s="356" t="s">
        <v>537</v>
      </c>
      <c r="E27" s="356" t="s">
        <v>440</v>
      </c>
      <c r="F27" s="356" t="s">
        <v>1160</v>
      </c>
      <c r="G27" s="479">
        <v>0.13500000000000001</v>
      </c>
      <c r="H27" s="346" t="s">
        <v>195</v>
      </c>
      <c r="I27" s="346" t="s">
        <v>235</v>
      </c>
      <c r="J27" s="487"/>
      <c r="K27" s="346" t="s">
        <v>995</v>
      </c>
      <c r="L27" s="346">
        <v>3103061084</v>
      </c>
      <c r="M27" s="488" t="s">
        <v>996</v>
      </c>
      <c r="N27" s="90">
        <v>42552</v>
      </c>
      <c r="O27" s="484">
        <v>44377</v>
      </c>
      <c r="P27" s="346" t="s">
        <v>1168</v>
      </c>
      <c r="Q27" s="346" t="s">
        <v>1169</v>
      </c>
      <c r="R27" s="489">
        <v>0.4</v>
      </c>
      <c r="S27" s="490">
        <v>0.6</v>
      </c>
      <c r="T27" s="491">
        <v>0.8</v>
      </c>
      <c r="U27" s="489">
        <v>1</v>
      </c>
      <c r="V27" s="471"/>
      <c r="W27" s="471"/>
      <c r="X27" s="471"/>
      <c r="Y27" s="471"/>
      <c r="Z27" s="492"/>
      <c r="AA27" s="492"/>
      <c r="AB27" s="492"/>
      <c r="AC27" s="492"/>
      <c r="AD27" s="356" t="s">
        <v>502</v>
      </c>
      <c r="AE27" s="356" t="s">
        <v>686</v>
      </c>
      <c r="AF27" s="356" t="s">
        <v>690</v>
      </c>
      <c r="AG27" s="356">
        <v>1186</v>
      </c>
      <c r="AH27" s="356" t="s">
        <v>690</v>
      </c>
      <c r="AI27" s="602" t="s">
        <v>1170</v>
      </c>
      <c r="AJ27" s="604">
        <v>1279088963</v>
      </c>
      <c r="AK27" s="605">
        <v>0.4</v>
      </c>
      <c r="AL27" s="604">
        <v>584103140</v>
      </c>
      <c r="AM27" s="607"/>
      <c r="AN27" s="356"/>
    </row>
    <row r="28" spans="1:56" ht="153" x14ac:dyDescent="0.2">
      <c r="A28" s="210"/>
      <c r="B28" s="356" t="s">
        <v>422</v>
      </c>
      <c r="C28" s="356" t="s">
        <v>534</v>
      </c>
      <c r="D28" s="356" t="s">
        <v>537</v>
      </c>
      <c r="E28" s="356" t="s">
        <v>440</v>
      </c>
      <c r="F28" s="356" t="s">
        <v>1161</v>
      </c>
      <c r="G28" s="479">
        <v>0.13500000000000001</v>
      </c>
      <c r="H28" s="346" t="s">
        <v>195</v>
      </c>
      <c r="I28" s="346" t="s">
        <v>235</v>
      </c>
      <c r="J28" s="343"/>
      <c r="K28" s="346" t="s">
        <v>995</v>
      </c>
      <c r="L28" s="346">
        <v>3103061084</v>
      </c>
      <c r="M28" s="488" t="s">
        <v>996</v>
      </c>
      <c r="N28" s="90">
        <v>42552</v>
      </c>
      <c r="O28" s="484">
        <v>44377</v>
      </c>
      <c r="P28" s="493" t="s">
        <v>1171</v>
      </c>
      <c r="Q28" s="493" t="s">
        <v>1172</v>
      </c>
      <c r="R28" s="489">
        <v>0.4</v>
      </c>
      <c r="S28" s="490">
        <v>0.6</v>
      </c>
      <c r="T28" s="491">
        <v>0.8</v>
      </c>
      <c r="U28" s="489">
        <v>1</v>
      </c>
      <c r="V28" s="487"/>
      <c r="W28" s="487"/>
      <c r="X28" s="487"/>
      <c r="Y28" s="487"/>
      <c r="Z28" s="487"/>
      <c r="AA28" s="487"/>
      <c r="AB28" s="487"/>
      <c r="AC28" s="487"/>
      <c r="AD28" s="356" t="s">
        <v>502</v>
      </c>
      <c r="AE28" s="356" t="s">
        <v>686</v>
      </c>
      <c r="AF28" s="356" t="s">
        <v>690</v>
      </c>
      <c r="AG28" s="356">
        <v>1186</v>
      </c>
      <c r="AH28" s="356" t="s">
        <v>690</v>
      </c>
      <c r="AI28" s="603"/>
      <c r="AJ28" s="603"/>
      <c r="AK28" s="606"/>
      <c r="AL28" s="603"/>
      <c r="AM28" s="608"/>
      <c r="AN28" s="356"/>
    </row>
    <row r="29" spans="1:56" ht="153" x14ac:dyDescent="0.2">
      <c r="A29" s="210"/>
      <c r="B29" s="356" t="s">
        <v>422</v>
      </c>
      <c r="C29" s="356" t="s">
        <v>534</v>
      </c>
      <c r="D29" s="356" t="s">
        <v>537</v>
      </c>
      <c r="E29" s="356" t="s">
        <v>440</v>
      </c>
      <c r="F29" s="356" t="s">
        <v>1162</v>
      </c>
      <c r="G29" s="479">
        <v>0.13500000000000001</v>
      </c>
      <c r="H29" s="346" t="s">
        <v>195</v>
      </c>
      <c r="I29" s="346" t="s">
        <v>235</v>
      </c>
      <c r="J29" s="487"/>
      <c r="K29" s="346" t="s">
        <v>995</v>
      </c>
      <c r="L29" s="346">
        <v>3103061084</v>
      </c>
      <c r="M29" s="488" t="s">
        <v>996</v>
      </c>
      <c r="N29" s="90">
        <v>42552</v>
      </c>
      <c r="O29" s="484">
        <v>44377</v>
      </c>
      <c r="P29" s="494" t="s">
        <v>1173</v>
      </c>
      <c r="Q29" s="494" t="s">
        <v>1174</v>
      </c>
      <c r="R29" s="489">
        <v>0.3</v>
      </c>
      <c r="S29" s="490">
        <v>0.5</v>
      </c>
      <c r="T29" s="491">
        <v>0.7</v>
      </c>
      <c r="U29" s="489">
        <v>1</v>
      </c>
      <c r="V29" s="487"/>
      <c r="W29" s="487"/>
      <c r="X29" s="487"/>
      <c r="Y29" s="487"/>
      <c r="Z29" s="487"/>
      <c r="AA29" s="487"/>
      <c r="AB29" s="487"/>
      <c r="AC29" s="487"/>
      <c r="AD29" s="356" t="s">
        <v>502</v>
      </c>
      <c r="AE29" s="356" t="s">
        <v>686</v>
      </c>
      <c r="AF29" s="356" t="s">
        <v>690</v>
      </c>
      <c r="AG29" s="356">
        <v>1186</v>
      </c>
      <c r="AH29" s="356" t="s">
        <v>690</v>
      </c>
      <c r="AI29" s="602" t="s">
        <v>1175</v>
      </c>
      <c r="AJ29" s="604">
        <v>1239624334</v>
      </c>
      <c r="AK29" s="605">
        <v>0.4000000003346264</v>
      </c>
      <c r="AL29" s="604">
        <v>377212546</v>
      </c>
      <c r="AM29" s="607"/>
      <c r="AN29" s="356"/>
    </row>
    <row r="30" spans="1:56" ht="153" x14ac:dyDescent="0.2">
      <c r="A30" s="210"/>
      <c r="B30" s="356" t="s">
        <v>422</v>
      </c>
      <c r="C30" s="356" t="s">
        <v>534</v>
      </c>
      <c r="D30" s="356" t="s">
        <v>537</v>
      </c>
      <c r="E30" s="356" t="s">
        <v>440</v>
      </c>
      <c r="F30" s="343" t="s">
        <v>1163</v>
      </c>
      <c r="G30" s="479">
        <v>0.13500000000000001</v>
      </c>
      <c r="H30" s="346" t="s">
        <v>195</v>
      </c>
      <c r="I30" s="346" t="s">
        <v>235</v>
      </c>
      <c r="J30" s="487"/>
      <c r="K30" s="346" t="s">
        <v>995</v>
      </c>
      <c r="L30" s="346">
        <v>3103061084</v>
      </c>
      <c r="M30" s="488" t="s">
        <v>996</v>
      </c>
      <c r="N30" s="90">
        <v>42552</v>
      </c>
      <c r="O30" s="484">
        <v>44377</v>
      </c>
      <c r="P30" s="495" t="s">
        <v>1176</v>
      </c>
      <c r="Q30" s="495" t="s">
        <v>1177</v>
      </c>
      <c r="R30" s="489">
        <v>0.3</v>
      </c>
      <c r="S30" s="490">
        <v>0.5</v>
      </c>
      <c r="T30" s="491">
        <v>0.7</v>
      </c>
      <c r="U30" s="489">
        <v>1</v>
      </c>
      <c r="V30" s="487"/>
      <c r="W30" s="487"/>
      <c r="X30" s="487"/>
      <c r="Y30" s="487"/>
      <c r="Z30" s="487"/>
      <c r="AA30" s="487"/>
      <c r="AB30" s="487"/>
      <c r="AC30" s="487"/>
      <c r="AD30" s="356" t="s">
        <v>502</v>
      </c>
      <c r="AE30" s="356" t="s">
        <v>686</v>
      </c>
      <c r="AF30" s="356" t="s">
        <v>690</v>
      </c>
      <c r="AG30" s="356">
        <v>1186</v>
      </c>
      <c r="AH30" s="356" t="s">
        <v>690</v>
      </c>
      <c r="AI30" s="603"/>
      <c r="AJ30" s="603"/>
      <c r="AK30" s="606"/>
      <c r="AL30" s="603"/>
      <c r="AM30" s="608"/>
      <c r="AN30" s="396"/>
    </row>
    <row r="31" spans="1:56" ht="119.25" customHeight="1" thickBot="1" x14ac:dyDescent="0.25">
      <c r="A31" s="473"/>
      <c r="B31" s="356" t="s">
        <v>422</v>
      </c>
      <c r="C31" s="396" t="s">
        <v>534</v>
      </c>
      <c r="D31" s="396" t="s">
        <v>537</v>
      </c>
      <c r="E31" s="396" t="s">
        <v>440</v>
      </c>
      <c r="F31" s="100" t="s">
        <v>1013</v>
      </c>
      <c r="G31" s="479">
        <v>0.13500000000000001</v>
      </c>
      <c r="H31" s="414" t="s">
        <v>195</v>
      </c>
      <c r="I31" s="414" t="s">
        <v>235</v>
      </c>
      <c r="J31" s="261"/>
      <c r="K31" s="414" t="s">
        <v>995</v>
      </c>
      <c r="L31" s="414">
        <v>3103061084</v>
      </c>
      <c r="M31" s="89" t="s">
        <v>996</v>
      </c>
      <c r="N31" s="90">
        <v>42552</v>
      </c>
      <c r="O31" s="484">
        <v>44377</v>
      </c>
      <c r="P31" s="414" t="s">
        <v>1014</v>
      </c>
      <c r="Q31" s="414" t="s">
        <v>1015</v>
      </c>
      <c r="R31" s="281">
        <v>0.5</v>
      </c>
      <c r="S31" s="281">
        <v>0.75</v>
      </c>
      <c r="T31" s="281">
        <v>1</v>
      </c>
      <c r="U31" s="282">
        <v>1</v>
      </c>
      <c r="V31" s="16"/>
      <c r="W31" s="16"/>
      <c r="X31" s="16"/>
      <c r="Y31" s="16"/>
      <c r="Z31" s="16"/>
      <c r="AA31" s="16"/>
      <c r="AB31" s="16"/>
      <c r="AC31" s="16"/>
      <c r="AD31" s="396" t="s">
        <v>502</v>
      </c>
      <c r="AE31" s="396" t="s">
        <v>686</v>
      </c>
      <c r="AF31" s="396" t="s">
        <v>690</v>
      </c>
      <c r="AG31" s="396">
        <v>1186</v>
      </c>
      <c r="AH31" s="396" t="s">
        <v>690</v>
      </c>
      <c r="AI31" s="396" t="s">
        <v>1178</v>
      </c>
      <c r="AJ31" s="483">
        <v>252589389</v>
      </c>
      <c r="AK31" s="147">
        <v>0.25000000131040168</v>
      </c>
      <c r="AL31" s="483">
        <v>96694597</v>
      </c>
      <c r="AM31" s="483"/>
      <c r="AN31" s="396"/>
    </row>
    <row r="32" spans="1:56" ht="192.75" customHeight="1" thickBot="1" x14ac:dyDescent="0.25">
      <c r="A32" s="210"/>
      <c r="B32" s="422" t="s">
        <v>425</v>
      </c>
      <c r="C32" s="399" t="s">
        <v>532</v>
      </c>
      <c r="D32" s="399" t="s">
        <v>538</v>
      </c>
      <c r="E32" s="434" t="s">
        <v>434</v>
      </c>
      <c r="F32" s="399"/>
      <c r="G32" s="284">
        <v>7.3999999999999996E-2</v>
      </c>
      <c r="H32" s="397" t="s">
        <v>198</v>
      </c>
      <c r="I32" s="397" t="s">
        <v>238</v>
      </c>
      <c r="J32" s="261"/>
      <c r="K32" s="414" t="s">
        <v>580</v>
      </c>
      <c r="L32" s="414">
        <v>3778881</v>
      </c>
      <c r="M32" s="89" t="s">
        <v>581</v>
      </c>
      <c r="N32" s="444">
        <v>42856</v>
      </c>
      <c r="O32" s="445">
        <v>43100</v>
      </c>
      <c r="P32" s="442" t="s">
        <v>1193</v>
      </c>
      <c r="Q32" s="442" t="s">
        <v>1194</v>
      </c>
      <c r="R32" s="438"/>
      <c r="S32" s="80"/>
      <c r="T32" s="80"/>
      <c r="U32" s="80"/>
      <c r="V32" s="80"/>
      <c r="W32" s="80"/>
      <c r="X32" s="80"/>
      <c r="Y32" s="80"/>
      <c r="Z32" s="415"/>
      <c r="AA32" s="415"/>
      <c r="AB32" s="415"/>
      <c r="AC32" s="415"/>
      <c r="AD32" s="129" t="s">
        <v>691</v>
      </c>
      <c r="AE32" s="129" t="s">
        <v>692</v>
      </c>
      <c r="AF32" s="129" t="s">
        <v>693</v>
      </c>
      <c r="AG32" s="129">
        <v>981</v>
      </c>
      <c r="AH32" s="129" t="s">
        <v>693</v>
      </c>
      <c r="AI32" s="129" t="s">
        <v>694</v>
      </c>
      <c r="AJ32" s="438"/>
      <c r="AK32" s="438"/>
      <c r="AL32" s="438"/>
      <c r="AM32" s="438"/>
      <c r="AN32" s="443" t="s">
        <v>891</v>
      </c>
    </row>
    <row r="33" spans="1:79" ht="185.25" customHeight="1" x14ac:dyDescent="0.25">
      <c r="A33" s="210"/>
      <c r="B33" s="131" t="s">
        <v>425</v>
      </c>
      <c r="C33" s="132" t="s">
        <v>434</v>
      </c>
      <c r="D33" s="432" t="s">
        <v>1209</v>
      </c>
      <c r="E33" s="132" t="s">
        <v>1192</v>
      </c>
      <c r="F33" s="132"/>
      <c r="G33" s="284">
        <v>7.3999999999999996E-2</v>
      </c>
      <c r="H33" s="133" t="s">
        <v>198</v>
      </c>
      <c r="I33" s="133" t="s">
        <v>277</v>
      </c>
      <c r="J33" s="376"/>
      <c r="K33" s="476" t="s">
        <v>1206</v>
      </c>
      <c r="L33" s="376" t="s">
        <v>815</v>
      </c>
      <c r="M33" s="477" t="s">
        <v>1207</v>
      </c>
      <c r="N33" s="134">
        <v>42737</v>
      </c>
      <c r="O33" s="135">
        <v>43982</v>
      </c>
      <c r="P33" s="414" t="s">
        <v>1014</v>
      </c>
      <c r="Q33" s="414" t="s">
        <v>1015</v>
      </c>
      <c r="R33" s="281">
        <v>0.5</v>
      </c>
      <c r="S33" s="281">
        <v>0.75</v>
      </c>
      <c r="T33" s="281">
        <v>1</v>
      </c>
      <c r="U33" s="282">
        <v>1</v>
      </c>
      <c r="V33" s="80"/>
      <c r="W33" s="80"/>
      <c r="X33" s="80"/>
      <c r="Y33" s="80"/>
      <c r="Z33" s="14"/>
      <c r="AA33" s="14"/>
      <c r="AB33" s="14"/>
      <c r="AC33" s="14"/>
      <c r="AD33" s="129" t="s">
        <v>691</v>
      </c>
      <c r="AE33" s="129" t="s">
        <v>692</v>
      </c>
      <c r="AF33" s="14" t="s">
        <v>820</v>
      </c>
      <c r="AG33" s="514">
        <v>1124</v>
      </c>
      <c r="AH33" s="14" t="s">
        <v>820</v>
      </c>
      <c r="AI33" s="80" t="s">
        <v>821</v>
      </c>
      <c r="AJ33" s="199" t="s">
        <v>281</v>
      </c>
      <c r="AK33" s="200">
        <v>22</v>
      </c>
      <c r="AL33" s="201"/>
      <c r="AM33" s="201"/>
      <c r="AN33" s="202" t="s">
        <v>885</v>
      </c>
    </row>
    <row r="34" spans="1:79" ht="173.25" customHeight="1" thickBot="1" x14ac:dyDescent="0.25">
      <c r="A34" s="210"/>
      <c r="B34" s="137" t="s">
        <v>425</v>
      </c>
      <c r="C34" s="14" t="s">
        <v>443</v>
      </c>
      <c r="D34" s="432" t="s">
        <v>1208</v>
      </c>
      <c r="E34" s="415" t="s">
        <v>816</v>
      </c>
      <c r="G34" s="284">
        <v>7.3999999999999996E-2</v>
      </c>
      <c r="H34" s="80" t="s">
        <v>198</v>
      </c>
      <c r="I34" s="80" t="s">
        <v>277</v>
      </c>
      <c r="J34" s="80"/>
      <c r="K34" s="80" t="str">
        <f>+K33</f>
        <v>Judith Arrieta</v>
      </c>
      <c r="L34" s="80" t="str">
        <f t="shared" ref="L34:O35" si="0">+L33</f>
        <v>4377060 Ext 1031</v>
      </c>
      <c r="M34" s="477" t="s">
        <v>1207</v>
      </c>
      <c r="N34" s="92">
        <f t="shared" si="0"/>
        <v>42737</v>
      </c>
      <c r="O34" s="92">
        <f t="shared" si="0"/>
        <v>43982</v>
      </c>
      <c r="P34" s="471" t="s">
        <v>817</v>
      </c>
      <c r="Q34" s="505" t="s">
        <v>1211</v>
      </c>
      <c r="R34" s="80">
        <v>1945</v>
      </c>
      <c r="S34" s="80">
        <v>1945</v>
      </c>
      <c r="T34" s="80">
        <v>1945</v>
      </c>
      <c r="U34" s="80">
        <v>1010</v>
      </c>
      <c r="V34" s="80"/>
      <c r="W34" s="80"/>
      <c r="X34" s="80"/>
      <c r="Y34" s="80"/>
      <c r="Z34" s="14"/>
      <c r="AA34" s="14"/>
      <c r="AB34" s="14"/>
      <c r="AC34" s="14"/>
      <c r="AD34" s="129" t="s">
        <v>691</v>
      </c>
      <c r="AE34" s="129" t="s">
        <v>692</v>
      </c>
      <c r="AF34" s="14" t="s">
        <v>820</v>
      </c>
      <c r="AG34" s="515"/>
      <c r="AH34" s="14" t="s">
        <v>820</v>
      </c>
      <c r="AI34" s="80" t="s">
        <v>822</v>
      </c>
      <c r="AJ34" s="136">
        <v>2851903607.4241467</v>
      </c>
      <c r="AK34" s="119">
        <v>18</v>
      </c>
      <c r="AL34" s="14"/>
      <c r="AM34" s="14"/>
      <c r="AN34" s="203"/>
    </row>
    <row r="35" spans="1:79" ht="135" customHeight="1" x14ac:dyDescent="0.2">
      <c r="A35" s="210"/>
      <c r="B35" s="137" t="s">
        <v>425</v>
      </c>
      <c r="C35" s="14" t="s">
        <v>29</v>
      </c>
      <c r="D35" s="440" t="s">
        <v>1210</v>
      </c>
      <c r="E35" s="415" t="s">
        <v>818</v>
      </c>
      <c r="F35" s="415"/>
      <c r="G35" s="284">
        <v>7.3999999999999996E-2</v>
      </c>
      <c r="H35" s="80" t="s">
        <v>198</v>
      </c>
      <c r="I35" s="80" t="s">
        <v>277</v>
      </c>
      <c r="J35" s="80"/>
      <c r="K35" s="80" t="str">
        <f t="shared" ref="K35:L35" si="1">+K34</f>
        <v>Judith Arrieta</v>
      </c>
      <c r="L35" s="80" t="str">
        <f t="shared" si="1"/>
        <v>4377060 Ext 1031</v>
      </c>
      <c r="M35" s="477" t="s">
        <v>1207</v>
      </c>
      <c r="N35" s="92">
        <f t="shared" si="0"/>
        <v>42737</v>
      </c>
      <c r="O35" s="92">
        <f t="shared" si="0"/>
        <v>43982</v>
      </c>
      <c r="P35" s="471" t="s">
        <v>819</v>
      </c>
      <c r="Q35" s="505" t="s">
        <v>1212</v>
      </c>
      <c r="R35" s="80">
        <f>+R33</f>
        <v>0.5</v>
      </c>
      <c r="S35" s="80">
        <f t="shared" ref="S35:U35" si="2">+S33</f>
        <v>0.75</v>
      </c>
      <c r="T35" s="80">
        <f t="shared" si="2"/>
        <v>1</v>
      </c>
      <c r="U35" s="80">
        <f t="shared" si="2"/>
        <v>1</v>
      </c>
      <c r="V35" s="80"/>
      <c r="W35" s="80"/>
      <c r="X35" s="80"/>
      <c r="Y35" s="80"/>
      <c r="Z35" s="14"/>
      <c r="AA35" s="14"/>
      <c r="AB35" s="14"/>
      <c r="AC35" s="14"/>
      <c r="AD35" s="129" t="s">
        <v>691</v>
      </c>
      <c r="AE35" s="129" t="s">
        <v>692</v>
      </c>
      <c r="AF35" s="14" t="s">
        <v>820</v>
      </c>
      <c r="AG35" s="516"/>
      <c r="AH35" s="14" t="s">
        <v>820</v>
      </c>
      <c r="AI35" s="80" t="s">
        <v>823</v>
      </c>
      <c r="AJ35" s="136" t="str">
        <f>+AJ33</f>
        <v>Global</v>
      </c>
      <c r="AK35" s="119">
        <v>29</v>
      </c>
      <c r="AL35" s="14"/>
      <c r="AM35" s="14"/>
      <c r="AN35" s="203" t="s">
        <v>891</v>
      </c>
    </row>
    <row r="36" spans="1:79" ht="130.5" customHeight="1" x14ac:dyDescent="0.2">
      <c r="A36" s="210"/>
      <c r="B36" s="211" t="s">
        <v>418</v>
      </c>
      <c r="C36" s="74" t="s">
        <v>539</v>
      </c>
      <c r="D36" s="74" t="s">
        <v>540</v>
      </c>
      <c r="E36" s="74" t="s">
        <v>31</v>
      </c>
      <c r="F36" s="396"/>
      <c r="G36" s="480">
        <v>9.8000000000000004E-2</v>
      </c>
      <c r="H36" s="76" t="s">
        <v>190</v>
      </c>
      <c r="I36" s="76" t="s">
        <v>299</v>
      </c>
      <c r="J36" s="76"/>
      <c r="K36" s="76" t="s">
        <v>582</v>
      </c>
      <c r="L36" s="76" t="s">
        <v>583</v>
      </c>
      <c r="M36" s="138" t="s">
        <v>584</v>
      </c>
      <c r="N36" s="90">
        <v>42750</v>
      </c>
      <c r="O36" s="91">
        <v>43100</v>
      </c>
      <c r="P36" s="74" t="s">
        <v>585</v>
      </c>
      <c r="Q36" s="74" t="s">
        <v>927</v>
      </c>
      <c r="R36" s="76" t="s">
        <v>586</v>
      </c>
      <c r="S36" s="16"/>
      <c r="T36" s="16"/>
      <c r="U36" s="16"/>
      <c r="V36" s="16"/>
      <c r="W36" s="16"/>
      <c r="X36" s="16"/>
      <c r="Y36" s="16"/>
      <c r="Z36" s="16"/>
      <c r="AA36" s="16"/>
      <c r="AB36" s="16"/>
      <c r="AC36" s="16"/>
      <c r="AD36" s="508" t="s">
        <v>695</v>
      </c>
      <c r="AE36" s="508" t="s">
        <v>696</v>
      </c>
      <c r="AF36" s="517" t="s">
        <v>697</v>
      </c>
      <c r="AG36" s="508">
        <v>1013</v>
      </c>
      <c r="AH36" s="508" t="s">
        <v>698</v>
      </c>
      <c r="AI36" s="77" t="s">
        <v>699</v>
      </c>
      <c r="AJ36" s="513">
        <v>2002000000</v>
      </c>
      <c r="AK36" s="139">
        <f>57000000/AJ36</f>
        <v>2.8471528471528472E-2</v>
      </c>
      <c r="AL36" s="140">
        <v>0</v>
      </c>
      <c r="AM36" s="99">
        <v>3</v>
      </c>
      <c r="AN36" s="217" t="s">
        <v>700</v>
      </c>
    </row>
    <row r="37" spans="1:79" ht="115.5" customHeight="1" x14ac:dyDescent="0.2">
      <c r="A37" s="210"/>
      <c r="B37" s="211" t="s">
        <v>418</v>
      </c>
      <c r="C37" s="74" t="s">
        <v>539</v>
      </c>
      <c r="D37" s="74" t="s">
        <v>540</v>
      </c>
      <c r="E37" s="74" t="s">
        <v>31</v>
      </c>
      <c r="F37" s="396"/>
      <c r="G37" s="480">
        <v>9.8000000000000004E-2</v>
      </c>
      <c r="H37" s="76" t="s">
        <v>190</v>
      </c>
      <c r="I37" s="76" t="s">
        <v>299</v>
      </c>
      <c r="J37" s="76"/>
      <c r="K37" s="76" t="s">
        <v>582</v>
      </c>
      <c r="L37" s="76" t="s">
        <v>583</v>
      </c>
      <c r="M37" s="138" t="s">
        <v>584</v>
      </c>
      <c r="N37" s="90">
        <v>42750</v>
      </c>
      <c r="O37" s="91">
        <v>43100</v>
      </c>
      <c r="P37" s="141" t="s">
        <v>587</v>
      </c>
      <c r="Q37" s="141" t="s">
        <v>587</v>
      </c>
      <c r="R37" s="76" t="s">
        <v>588</v>
      </c>
      <c r="S37" s="16"/>
      <c r="T37" s="16"/>
      <c r="U37" s="16"/>
      <c r="V37" s="16"/>
      <c r="W37" s="16"/>
      <c r="X37" s="16"/>
      <c r="Y37" s="16"/>
      <c r="Z37" s="16"/>
      <c r="AA37" s="16"/>
      <c r="AB37" s="16"/>
      <c r="AC37" s="16"/>
      <c r="AD37" s="508"/>
      <c r="AE37" s="508"/>
      <c r="AF37" s="517"/>
      <c r="AG37" s="508"/>
      <c r="AH37" s="508"/>
      <c r="AI37" s="77" t="s">
        <v>701</v>
      </c>
      <c r="AJ37" s="513"/>
      <c r="AK37" s="139">
        <f>1556000000/AJ36</f>
        <v>0.77722277722277722</v>
      </c>
      <c r="AL37" s="140">
        <v>0</v>
      </c>
      <c r="AM37" s="99">
        <v>1585</v>
      </c>
      <c r="AN37" s="217" t="s">
        <v>702</v>
      </c>
    </row>
    <row r="38" spans="1:79" ht="98.25" customHeight="1" x14ac:dyDescent="0.2">
      <c r="A38" s="210"/>
      <c r="B38" s="211" t="s">
        <v>418</v>
      </c>
      <c r="C38" s="74" t="s">
        <v>539</v>
      </c>
      <c r="D38" s="74" t="s">
        <v>540</v>
      </c>
      <c r="E38" s="142" t="s">
        <v>445</v>
      </c>
      <c r="F38" s="142"/>
      <c r="G38" s="480">
        <v>9.8000000000000004E-2</v>
      </c>
      <c r="H38" s="76" t="s">
        <v>190</v>
      </c>
      <c r="I38" s="76" t="s">
        <v>299</v>
      </c>
      <c r="J38" s="76"/>
      <c r="K38" s="76" t="s">
        <v>582</v>
      </c>
      <c r="L38" s="76" t="s">
        <v>583</v>
      </c>
      <c r="M38" s="138" t="s">
        <v>584</v>
      </c>
      <c r="N38" s="90">
        <v>42750</v>
      </c>
      <c r="O38" s="91">
        <v>43100</v>
      </c>
      <c r="P38" s="74" t="s">
        <v>589</v>
      </c>
      <c r="Q38" s="74" t="s">
        <v>928</v>
      </c>
      <c r="R38" s="76" t="s">
        <v>590</v>
      </c>
      <c r="S38" s="16"/>
      <c r="T38" s="16"/>
      <c r="U38" s="16"/>
      <c r="V38" s="16"/>
      <c r="W38" s="16"/>
      <c r="X38" s="16"/>
      <c r="Y38" s="16"/>
      <c r="Z38" s="16"/>
      <c r="AA38" s="16"/>
      <c r="AB38" s="16"/>
      <c r="AC38" s="16"/>
      <c r="AD38" s="508"/>
      <c r="AE38" s="508"/>
      <c r="AF38" s="517"/>
      <c r="AG38" s="508"/>
      <c r="AH38" s="508"/>
      <c r="AI38" s="77" t="s">
        <v>703</v>
      </c>
      <c r="AJ38" s="513"/>
      <c r="AK38" s="139">
        <f>245000000/AJ36</f>
        <v>0.12237762237762238</v>
      </c>
      <c r="AL38" s="140">
        <v>0</v>
      </c>
      <c r="AM38" s="99">
        <v>1</v>
      </c>
      <c r="AN38" s="217" t="s">
        <v>704</v>
      </c>
    </row>
    <row r="39" spans="1:79" ht="150" customHeight="1" x14ac:dyDescent="0.2">
      <c r="A39" s="210"/>
      <c r="B39" s="211" t="s">
        <v>418</v>
      </c>
      <c r="C39" s="74" t="s">
        <v>539</v>
      </c>
      <c r="D39" s="74" t="s">
        <v>540</v>
      </c>
      <c r="E39" s="74" t="s">
        <v>31</v>
      </c>
      <c r="F39" s="396"/>
      <c r="G39" s="480">
        <v>9.8000000000000004E-2</v>
      </c>
      <c r="H39" s="76" t="s">
        <v>190</v>
      </c>
      <c r="I39" s="76" t="s">
        <v>299</v>
      </c>
      <c r="J39" s="76"/>
      <c r="K39" s="76" t="s">
        <v>582</v>
      </c>
      <c r="L39" s="76" t="s">
        <v>583</v>
      </c>
      <c r="M39" s="138" t="s">
        <v>584</v>
      </c>
      <c r="N39" s="90">
        <v>42750</v>
      </c>
      <c r="O39" s="91">
        <v>43100</v>
      </c>
      <c r="P39" s="74" t="s">
        <v>591</v>
      </c>
      <c r="Q39" s="74" t="s">
        <v>929</v>
      </c>
      <c r="R39" s="76" t="s">
        <v>592</v>
      </c>
      <c r="S39" s="16"/>
      <c r="T39" s="16"/>
      <c r="U39" s="16"/>
      <c r="V39" s="16"/>
      <c r="W39" s="16"/>
      <c r="X39" s="16"/>
      <c r="Y39" s="16"/>
      <c r="Z39" s="16"/>
      <c r="AA39" s="16"/>
      <c r="AB39" s="16"/>
      <c r="AC39" s="16"/>
      <c r="AD39" s="508"/>
      <c r="AE39" s="508"/>
      <c r="AF39" s="517"/>
      <c r="AG39" s="508"/>
      <c r="AH39" s="508"/>
      <c r="AI39" s="77" t="s">
        <v>705</v>
      </c>
      <c r="AJ39" s="513"/>
      <c r="AK39" s="139">
        <f>144000000/AJ36</f>
        <v>7.1928071928071935E-2</v>
      </c>
      <c r="AL39" s="140">
        <v>0</v>
      </c>
      <c r="AM39" s="99">
        <v>19</v>
      </c>
      <c r="AN39" s="217" t="s">
        <v>706</v>
      </c>
    </row>
    <row r="40" spans="1:79" ht="409.5" x14ac:dyDescent="0.2">
      <c r="A40" s="210"/>
      <c r="B40" s="211" t="s">
        <v>418</v>
      </c>
      <c r="C40" s="74" t="s">
        <v>539</v>
      </c>
      <c r="D40" s="74" t="s">
        <v>541</v>
      </c>
      <c r="E40" s="74" t="s">
        <v>4</v>
      </c>
      <c r="F40" s="396"/>
      <c r="G40" s="480">
        <v>9.8000000000000004E-2</v>
      </c>
      <c r="H40" s="76" t="s">
        <v>190</v>
      </c>
      <c r="I40" s="76" t="s">
        <v>299</v>
      </c>
      <c r="J40" s="76"/>
      <c r="K40" s="76" t="s">
        <v>582</v>
      </c>
      <c r="L40" s="76" t="s">
        <v>583</v>
      </c>
      <c r="M40" s="138" t="s">
        <v>584</v>
      </c>
      <c r="N40" s="90">
        <v>42750</v>
      </c>
      <c r="O40" s="91">
        <v>43100</v>
      </c>
      <c r="P40" s="76" t="s">
        <v>593</v>
      </c>
      <c r="Q40" s="74" t="s">
        <v>930</v>
      </c>
      <c r="R40" s="76" t="s">
        <v>594</v>
      </c>
      <c r="S40" s="16"/>
      <c r="T40" s="16"/>
      <c r="U40" s="16"/>
      <c r="V40" s="16"/>
      <c r="W40" s="16"/>
      <c r="X40" s="16"/>
      <c r="Y40" s="16"/>
      <c r="Z40" s="16"/>
      <c r="AA40" s="16"/>
      <c r="AB40" s="16"/>
      <c r="AC40" s="16"/>
      <c r="AD40" s="74" t="s">
        <v>695</v>
      </c>
      <c r="AE40" s="74" t="s">
        <v>696</v>
      </c>
      <c r="AF40" s="74" t="s">
        <v>707</v>
      </c>
      <c r="AG40" s="99">
        <v>1014</v>
      </c>
      <c r="AH40" s="74" t="s">
        <v>708</v>
      </c>
      <c r="AI40" s="77" t="s">
        <v>709</v>
      </c>
      <c r="AJ40" s="143">
        <v>2537000000</v>
      </c>
      <c r="AK40" s="144">
        <f>517000000/AJ40</f>
        <v>0.20378399684666929</v>
      </c>
      <c r="AL40" s="140">
        <v>0</v>
      </c>
      <c r="AM40" s="99">
        <v>40</v>
      </c>
      <c r="AN40" s="217" t="s">
        <v>710</v>
      </c>
    </row>
    <row r="41" spans="1:79" ht="191.25" x14ac:dyDescent="0.2">
      <c r="A41" s="210"/>
      <c r="B41" s="283" t="s">
        <v>1016</v>
      </c>
      <c r="C41" s="283" t="s">
        <v>1017</v>
      </c>
      <c r="D41" s="283" t="s">
        <v>1018</v>
      </c>
      <c r="E41" s="283" t="s">
        <v>1019</v>
      </c>
      <c r="F41" s="283"/>
      <c r="G41" s="284" t="s">
        <v>1215</v>
      </c>
      <c r="H41" s="285" t="s">
        <v>194</v>
      </c>
      <c r="I41" s="285" t="s">
        <v>234</v>
      </c>
      <c r="J41" s="286" t="s">
        <v>515</v>
      </c>
      <c r="K41" s="285" t="s">
        <v>595</v>
      </c>
      <c r="L41" s="285">
        <v>3241000</v>
      </c>
      <c r="M41" s="287" t="s">
        <v>596</v>
      </c>
      <c r="N41" s="288">
        <v>42736</v>
      </c>
      <c r="O41" s="288">
        <v>43100</v>
      </c>
      <c r="P41" s="283" t="s">
        <v>1020</v>
      </c>
      <c r="Q41" s="283" t="s">
        <v>1021</v>
      </c>
      <c r="R41" s="289">
        <v>1</v>
      </c>
      <c r="S41" s="285"/>
      <c r="T41" s="285"/>
      <c r="U41" s="285"/>
      <c r="V41" s="290"/>
      <c r="W41" s="290"/>
      <c r="X41" s="291"/>
      <c r="Y41" s="292"/>
      <c r="Z41" s="291"/>
      <c r="AA41" s="292"/>
      <c r="AB41" s="291"/>
      <c r="AC41" s="292"/>
      <c r="AD41" s="283" t="s">
        <v>1022</v>
      </c>
      <c r="AE41" s="283" t="s">
        <v>1023</v>
      </c>
      <c r="AF41" s="283" t="s">
        <v>1024</v>
      </c>
      <c r="AG41" s="293">
        <v>1049</v>
      </c>
      <c r="AH41" s="283" t="s">
        <v>712</v>
      </c>
      <c r="AI41" s="283" t="s">
        <v>1025</v>
      </c>
      <c r="AJ41" s="294">
        <v>4945738183.9901104</v>
      </c>
      <c r="AK41" s="295"/>
      <c r="AL41" s="294"/>
      <c r="AM41" s="294"/>
      <c r="AN41" s="296" t="s">
        <v>1026</v>
      </c>
    </row>
    <row r="42" spans="1:79" ht="63.75" x14ac:dyDescent="0.2">
      <c r="A42" s="210"/>
      <c r="B42" s="283" t="s">
        <v>1016</v>
      </c>
      <c r="C42" s="283" t="s">
        <v>1017</v>
      </c>
      <c r="D42" s="283" t="s">
        <v>1018</v>
      </c>
      <c r="E42" s="283" t="s">
        <v>1027</v>
      </c>
      <c r="F42" s="283"/>
      <c r="G42" s="284" t="s">
        <v>1215</v>
      </c>
      <c r="H42" s="285" t="s">
        <v>194</v>
      </c>
      <c r="I42" s="285" t="s">
        <v>234</v>
      </c>
      <c r="J42" s="286" t="s">
        <v>515</v>
      </c>
      <c r="K42" s="285" t="s">
        <v>595</v>
      </c>
      <c r="L42" s="285">
        <v>3241000</v>
      </c>
      <c r="M42" s="287" t="s">
        <v>596</v>
      </c>
      <c r="N42" s="288">
        <v>42736</v>
      </c>
      <c r="O42" s="288">
        <v>43100</v>
      </c>
      <c r="P42" s="283" t="s">
        <v>1028</v>
      </c>
      <c r="Q42" s="283" t="s">
        <v>1029</v>
      </c>
      <c r="R42" s="289">
        <v>1</v>
      </c>
      <c r="S42" s="285"/>
      <c r="T42" s="285"/>
      <c r="U42" s="285"/>
      <c r="V42" s="290"/>
      <c r="W42" s="292"/>
      <c r="X42" s="291"/>
      <c r="Y42" s="292"/>
      <c r="Z42" s="291"/>
      <c r="AA42" s="292"/>
      <c r="AB42" s="291"/>
      <c r="AC42" s="292"/>
      <c r="AD42" s="283" t="s">
        <v>1022</v>
      </c>
      <c r="AE42" s="283" t="s">
        <v>1023</v>
      </c>
      <c r="AF42" s="283" t="s">
        <v>1024</v>
      </c>
      <c r="AG42" s="293">
        <v>1052</v>
      </c>
      <c r="AH42" s="283" t="s">
        <v>713</v>
      </c>
      <c r="AI42" s="283" t="s">
        <v>1030</v>
      </c>
      <c r="AJ42" s="294">
        <v>10457106271.495199</v>
      </c>
      <c r="AK42" s="295"/>
      <c r="AL42" s="294"/>
      <c r="AM42" s="294"/>
      <c r="AN42" s="297"/>
    </row>
    <row r="43" spans="1:79" ht="63.75" x14ac:dyDescent="0.2">
      <c r="A43" s="210"/>
      <c r="B43" s="283" t="s">
        <v>1016</v>
      </c>
      <c r="C43" s="283" t="s">
        <v>1017</v>
      </c>
      <c r="D43" s="283" t="s">
        <v>1018</v>
      </c>
      <c r="E43" s="283" t="s">
        <v>1031</v>
      </c>
      <c r="F43" s="283"/>
      <c r="G43" s="284" t="s">
        <v>1215</v>
      </c>
      <c r="H43" s="285" t="s">
        <v>194</v>
      </c>
      <c r="I43" s="285" t="s">
        <v>234</v>
      </c>
      <c r="J43" s="286" t="s">
        <v>515</v>
      </c>
      <c r="K43" s="285" t="s">
        <v>595</v>
      </c>
      <c r="L43" s="285">
        <v>3241000</v>
      </c>
      <c r="M43" s="287" t="s">
        <v>596</v>
      </c>
      <c r="N43" s="288">
        <v>42736</v>
      </c>
      <c r="O43" s="288">
        <v>43100</v>
      </c>
      <c r="P43" s="283" t="s">
        <v>1032</v>
      </c>
      <c r="Q43" s="283" t="s">
        <v>1033</v>
      </c>
      <c r="R43" s="289">
        <v>1</v>
      </c>
      <c r="S43" s="285"/>
      <c r="T43" s="285"/>
      <c r="U43" s="285"/>
      <c r="V43" s="290"/>
      <c r="W43" s="292"/>
      <c r="X43" s="291"/>
      <c r="Y43" s="292"/>
      <c r="Z43" s="291"/>
      <c r="AA43" s="292"/>
      <c r="AB43" s="291"/>
      <c r="AC43" s="292"/>
      <c r="AD43" s="283" t="s">
        <v>1022</v>
      </c>
      <c r="AE43" s="283" t="s">
        <v>1023</v>
      </c>
      <c r="AF43" s="283" t="s">
        <v>1024</v>
      </c>
      <c r="AG43" s="293">
        <v>1052</v>
      </c>
      <c r="AH43" s="283" t="s">
        <v>713</v>
      </c>
      <c r="AI43" s="283" t="s">
        <v>1034</v>
      </c>
      <c r="AJ43" s="294">
        <v>3938441021.6914701</v>
      </c>
      <c r="AK43" s="295"/>
      <c r="AL43" s="294"/>
      <c r="AM43" s="294"/>
      <c r="AN43" s="297"/>
    </row>
    <row r="44" spans="1:79" ht="114.75" x14ac:dyDescent="0.2">
      <c r="A44" s="210"/>
      <c r="B44" s="283" t="s">
        <v>1016</v>
      </c>
      <c r="C44" s="283" t="s">
        <v>1017</v>
      </c>
      <c r="D44" s="283" t="s">
        <v>1035</v>
      </c>
      <c r="E44" s="283" t="s">
        <v>1036</v>
      </c>
      <c r="F44" s="283"/>
      <c r="G44" s="284" t="s">
        <v>1215</v>
      </c>
      <c r="H44" s="285" t="s">
        <v>194</v>
      </c>
      <c r="I44" s="285" t="s">
        <v>234</v>
      </c>
      <c r="J44" s="286" t="s">
        <v>515</v>
      </c>
      <c r="K44" s="285" t="s">
        <v>595</v>
      </c>
      <c r="L44" s="285">
        <v>3241000</v>
      </c>
      <c r="M44" s="287" t="s">
        <v>596</v>
      </c>
      <c r="N44" s="288">
        <v>42736</v>
      </c>
      <c r="O44" s="288">
        <v>43100</v>
      </c>
      <c r="P44" s="283" t="s">
        <v>1037</v>
      </c>
      <c r="Q44" s="283" t="s">
        <v>1038</v>
      </c>
      <c r="R44" s="289">
        <v>1</v>
      </c>
      <c r="S44" s="285"/>
      <c r="T44" s="285"/>
      <c r="U44" s="285"/>
      <c r="V44" s="290"/>
      <c r="W44" s="292"/>
      <c r="X44" s="291"/>
      <c r="Y44" s="292"/>
      <c r="Z44" s="291"/>
      <c r="AA44" s="292"/>
      <c r="AB44" s="291"/>
      <c r="AC44" s="292"/>
      <c r="AD44" s="283" t="s">
        <v>1022</v>
      </c>
      <c r="AE44" s="283" t="s">
        <v>1039</v>
      </c>
      <c r="AF44" s="283" t="s">
        <v>1040</v>
      </c>
      <c r="AG44" s="293">
        <v>1053</v>
      </c>
      <c r="AH44" s="283" t="s">
        <v>714</v>
      </c>
      <c r="AI44" s="283" t="s">
        <v>715</v>
      </c>
      <c r="AJ44" s="294">
        <v>1621687584.06077</v>
      </c>
      <c r="AK44" s="295"/>
      <c r="AL44" s="294"/>
      <c r="AM44" s="294"/>
      <c r="AN44" s="296" t="s">
        <v>1026</v>
      </c>
    </row>
    <row r="45" spans="1:79" ht="63.75" x14ac:dyDescent="0.2">
      <c r="A45" s="210"/>
      <c r="B45" s="283" t="s">
        <v>1016</v>
      </c>
      <c r="C45" s="283" t="s">
        <v>1017</v>
      </c>
      <c r="D45" s="283" t="s">
        <v>542</v>
      </c>
      <c r="E45" s="283" t="s">
        <v>1041</v>
      </c>
      <c r="F45" s="283"/>
      <c r="G45" s="284" t="s">
        <v>1215</v>
      </c>
      <c r="H45" s="285" t="s">
        <v>194</v>
      </c>
      <c r="I45" s="285" t="s">
        <v>234</v>
      </c>
      <c r="J45" s="286" t="s">
        <v>515</v>
      </c>
      <c r="K45" s="285" t="s">
        <v>595</v>
      </c>
      <c r="L45" s="285">
        <v>3241000</v>
      </c>
      <c r="M45" s="287" t="s">
        <v>596</v>
      </c>
      <c r="N45" s="288">
        <v>42736</v>
      </c>
      <c r="O45" s="288">
        <v>43100</v>
      </c>
      <c r="P45" s="283" t="s">
        <v>1042</v>
      </c>
      <c r="Q45" s="283" t="s">
        <v>1043</v>
      </c>
      <c r="R45" s="289">
        <v>1</v>
      </c>
      <c r="S45" s="285"/>
      <c r="T45" s="285"/>
      <c r="U45" s="285"/>
      <c r="V45" s="290"/>
      <c r="W45" s="292"/>
      <c r="X45" s="291"/>
      <c r="Y45" s="292"/>
      <c r="Z45" s="291"/>
      <c r="AA45" s="292"/>
      <c r="AB45" s="291"/>
      <c r="AC45" s="292"/>
      <c r="AD45" s="283" t="s">
        <v>1022</v>
      </c>
      <c r="AE45" s="283" t="s">
        <v>1039</v>
      </c>
      <c r="AF45" s="283" t="s">
        <v>1044</v>
      </c>
      <c r="AG45" s="293">
        <v>1056</v>
      </c>
      <c r="AH45" s="283" t="s">
        <v>716</v>
      </c>
      <c r="AI45" s="283" t="s">
        <v>1045</v>
      </c>
      <c r="AJ45" s="294">
        <v>496842065.76191998</v>
      </c>
      <c r="AK45" s="295"/>
      <c r="AL45" s="294"/>
      <c r="AM45" s="294"/>
      <c r="AN45" s="296" t="s">
        <v>1026</v>
      </c>
    </row>
    <row r="46" spans="1:79" ht="89.25" x14ac:dyDescent="0.2">
      <c r="A46" s="210"/>
      <c r="B46" s="283" t="s">
        <v>1016</v>
      </c>
      <c r="C46" s="283" t="s">
        <v>1017</v>
      </c>
      <c r="D46" s="283" t="s">
        <v>542</v>
      </c>
      <c r="E46" s="283" t="s">
        <v>1046</v>
      </c>
      <c r="F46" s="283"/>
      <c r="G46" s="284" t="s">
        <v>1215</v>
      </c>
      <c r="H46" s="285" t="s">
        <v>194</v>
      </c>
      <c r="I46" s="285" t="s">
        <v>234</v>
      </c>
      <c r="J46" s="286" t="s">
        <v>515</v>
      </c>
      <c r="K46" s="285" t="s">
        <v>595</v>
      </c>
      <c r="L46" s="285">
        <v>3241000</v>
      </c>
      <c r="M46" s="287" t="s">
        <v>596</v>
      </c>
      <c r="N46" s="288">
        <v>42736</v>
      </c>
      <c r="O46" s="288">
        <v>43100</v>
      </c>
      <c r="P46" s="283" t="s">
        <v>1047</v>
      </c>
      <c r="Q46" s="283" t="s">
        <v>1048</v>
      </c>
      <c r="R46" s="289">
        <v>1</v>
      </c>
      <c r="S46" s="285"/>
      <c r="T46" s="285"/>
      <c r="U46" s="285"/>
      <c r="V46" s="290"/>
      <c r="W46" s="292"/>
      <c r="X46" s="291"/>
      <c r="Y46" s="292"/>
      <c r="Z46" s="291"/>
      <c r="AA46" s="292"/>
      <c r="AB46" s="291"/>
      <c r="AC46" s="292"/>
      <c r="AD46" s="283" t="s">
        <v>1022</v>
      </c>
      <c r="AE46" s="283" t="s">
        <v>1039</v>
      </c>
      <c r="AF46" s="283" t="s">
        <v>1044</v>
      </c>
      <c r="AG46" s="293">
        <v>1056</v>
      </c>
      <c r="AH46" s="283" t="s">
        <v>716</v>
      </c>
      <c r="AI46" s="283" t="s">
        <v>1049</v>
      </c>
      <c r="AJ46" s="294">
        <v>512810786.784244</v>
      </c>
      <c r="AK46" s="295"/>
      <c r="AL46" s="294"/>
      <c r="AM46" s="294"/>
      <c r="AN46" s="296" t="s">
        <v>1026</v>
      </c>
    </row>
    <row r="47" spans="1:79" ht="76.5" x14ac:dyDescent="0.2">
      <c r="A47" s="210"/>
      <c r="B47" s="283" t="s">
        <v>1016</v>
      </c>
      <c r="C47" s="283" t="s">
        <v>1017</v>
      </c>
      <c r="D47" s="283" t="s">
        <v>543</v>
      </c>
      <c r="E47" s="283" t="s">
        <v>1050</v>
      </c>
      <c r="F47" s="283"/>
      <c r="G47" s="284" t="s">
        <v>1215</v>
      </c>
      <c r="H47" s="285" t="s">
        <v>194</v>
      </c>
      <c r="I47" s="285" t="s">
        <v>234</v>
      </c>
      <c r="J47" s="286" t="s">
        <v>515</v>
      </c>
      <c r="K47" s="285" t="s">
        <v>595</v>
      </c>
      <c r="L47" s="285">
        <v>3241000</v>
      </c>
      <c r="M47" s="287" t="s">
        <v>596</v>
      </c>
      <c r="N47" s="288">
        <v>42736</v>
      </c>
      <c r="O47" s="288">
        <v>43100</v>
      </c>
      <c r="P47" s="283" t="s">
        <v>1051</v>
      </c>
      <c r="Q47" s="283" t="s">
        <v>1052</v>
      </c>
      <c r="R47" s="289">
        <v>1</v>
      </c>
      <c r="S47" s="285"/>
      <c r="T47" s="285"/>
      <c r="U47" s="285"/>
      <c r="V47" s="290"/>
      <c r="W47" s="292"/>
      <c r="X47" s="291"/>
      <c r="Y47" s="292"/>
      <c r="Z47" s="291"/>
      <c r="AA47" s="292"/>
      <c r="AB47" s="291"/>
      <c r="AC47" s="292"/>
      <c r="AD47" s="283" t="s">
        <v>1022</v>
      </c>
      <c r="AE47" s="283" t="s">
        <v>1039</v>
      </c>
      <c r="AF47" s="283" t="s">
        <v>1053</v>
      </c>
      <c r="AG47" s="293">
        <v>1073</v>
      </c>
      <c r="AH47" s="283" t="s">
        <v>717</v>
      </c>
      <c r="AI47" s="283" t="s">
        <v>1054</v>
      </c>
      <c r="AJ47" s="294">
        <v>2001177533.5633399</v>
      </c>
      <c r="AK47" s="295"/>
      <c r="AL47" s="294"/>
      <c r="AM47" s="294"/>
      <c r="AN47" s="296" t="s">
        <v>1026</v>
      </c>
    </row>
    <row r="48" spans="1:79" s="98" customFormat="1" ht="86.25" customHeight="1" x14ac:dyDescent="0.2">
      <c r="A48" s="18"/>
      <c r="B48" s="283" t="s">
        <v>1016</v>
      </c>
      <c r="C48" s="283" t="s">
        <v>1017</v>
      </c>
      <c r="D48" s="283" t="s">
        <v>544</v>
      </c>
      <c r="E48" s="283" t="s">
        <v>1055</v>
      </c>
      <c r="F48" s="283"/>
      <c r="G48" s="284" t="s">
        <v>1215</v>
      </c>
      <c r="H48" s="285" t="s">
        <v>194</v>
      </c>
      <c r="I48" s="285" t="s">
        <v>234</v>
      </c>
      <c r="J48" s="286" t="s">
        <v>515</v>
      </c>
      <c r="K48" s="285" t="s">
        <v>595</v>
      </c>
      <c r="L48" s="285">
        <v>3241000</v>
      </c>
      <c r="M48" s="287" t="s">
        <v>596</v>
      </c>
      <c r="N48" s="288">
        <v>42736</v>
      </c>
      <c r="O48" s="288">
        <v>43100</v>
      </c>
      <c r="P48" s="283" t="s">
        <v>1056</v>
      </c>
      <c r="Q48" s="283" t="s">
        <v>1057</v>
      </c>
      <c r="R48" s="289">
        <v>1</v>
      </c>
      <c r="S48" s="285"/>
      <c r="T48" s="285"/>
      <c r="U48" s="285"/>
      <c r="V48" s="290"/>
      <c r="W48" s="292"/>
      <c r="X48" s="291"/>
      <c r="Y48" s="292"/>
      <c r="Z48" s="291"/>
      <c r="AA48" s="292"/>
      <c r="AB48" s="291"/>
      <c r="AC48" s="292"/>
      <c r="AD48" s="283" t="s">
        <v>1022</v>
      </c>
      <c r="AE48" s="283" t="s">
        <v>1058</v>
      </c>
      <c r="AF48" s="283" t="s">
        <v>1059</v>
      </c>
      <c r="AG48" s="293">
        <v>1074</v>
      </c>
      <c r="AH48" s="283" t="s">
        <v>718</v>
      </c>
      <c r="AI48" s="283" t="s">
        <v>719</v>
      </c>
      <c r="AJ48" s="294">
        <v>26550092000</v>
      </c>
      <c r="AK48" s="295"/>
      <c r="AL48" s="294"/>
      <c r="AM48" s="294"/>
      <c r="AN48" s="296" t="s">
        <v>1026</v>
      </c>
      <c r="AO48" s="18"/>
      <c r="AP48" s="204"/>
      <c r="AQ48" s="205"/>
      <c r="AR48" s="205"/>
      <c r="AS48" s="205"/>
      <c r="AT48" s="206"/>
      <c r="AU48" s="205"/>
      <c r="AV48" s="205"/>
      <c r="AW48" s="205"/>
      <c r="AX48" s="206"/>
      <c r="AY48" s="205"/>
      <c r="AZ48" s="205"/>
      <c r="BA48" s="205"/>
      <c r="BB48" s="205"/>
      <c r="BC48" s="205"/>
      <c r="BD48" s="207"/>
      <c r="BE48" s="18"/>
      <c r="BF48" s="18"/>
      <c r="BG48" s="18"/>
      <c r="BH48" s="18"/>
      <c r="BI48" s="18"/>
      <c r="BJ48" s="18"/>
      <c r="BK48" s="18"/>
      <c r="BL48" s="18"/>
      <c r="BM48" s="18"/>
      <c r="BN48" s="18"/>
      <c r="BO48" s="18"/>
      <c r="BP48" s="18"/>
      <c r="BQ48" s="18"/>
      <c r="BR48" s="18"/>
      <c r="BS48" s="18"/>
      <c r="BT48" s="18"/>
      <c r="BU48" s="18"/>
      <c r="BV48" s="18"/>
      <c r="BW48" s="18"/>
      <c r="BX48" s="18"/>
      <c r="BY48" s="18"/>
      <c r="BZ48" s="18"/>
      <c r="CA48" s="208"/>
    </row>
    <row r="49" spans="1:78" ht="86.25" customHeight="1" x14ac:dyDescent="0.2">
      <c r="A49" s="18"/>
      <c r="B49" s="298" t="s">
        <v>1016</v>
      </c>
      <c r="C49" s="298" t="s">
        <v>1017</v>
      </c>
      <c r="D49" s="298" t="s">
        <v>1060</v>
      </c>
      <c r="E49" s="299" t="s">
        <v>1061</v>
      </c>
      <c r="F49" s="299"/>
      <c r="G49" s="284" t="s">
        <v>1215</v>
      </c>
      <c r="H49" s="300" t="s">
        <v>194</v>
      </c>
      <c r="I49" s="300" t="s">
        <v>234</v>
      </c>
      <c r="J49" s="301" t="s">
        <v>515</v>
      </c>
      <c r="K49" s="300" t="s">
        <v>595</v>
      </c>
      <c r="L49" s="300">
        <v>3241000</v>
      </c>
      <c r="M49" s="79" t="s">
        <v>596</v>
      </c>
      <c r="N49" s="302">
        <v>42552</v>
      </c>
      <c r="O49" s="302">
        <v>43981</v>
      </c>
      <c r="P49" s="299" t="s">
        <v>1062</v>
      </c>
      <c r="Q49" s="299" t="s">
        <v>1063</v>
      </c>
      <c r="R49" s="303">
        <v>1</v>
      </c>
      <c r="S49" s="304"/>
      <c r="T49" s="304"/>
      <c r="U49" s="304"/>
      <c r="V49" s="290"/>
      <c r="W49" s="305"/>
      <c r="X49" s="306"/>
      <c r="Y49" s="305"/>
      <c r="Z49" s="306"/>
      <c r="AA49" s="305"/>
      <c r="AB49" s="306"/>
      <c r="AC49" s="305"/>
      <c r="AD49" s="298" t="s">
        <v>1064</v>
      </c>
      <c r="AE49" s="298" t="s">
        <v>1065</v>
      </c>
      <c r="AF49" s="298" t="s">
        <v>1066</v>
      </c>
      <c r="AG49" s="307"/>
      <c r="AH49" s="298" t="s">
        <v>1067</v>
      </c>
      <c r="AI49" s="298" t="s">
        <v>1068</v>
      </c>
      <c r="AJ49" s="308">
        <v>77991425818.4543</v>
      </c>
      <c r="AK49" s="295"/>
      <c r="AL49" s="308"/>
      <c r="AM49" s="308"/>
      <c r="AN49" s="309" t="s">
        <v>1026</v>
      </c>
      <c r="AO49" s="18"/>
      <c r="AP49" s="344"/>
      <c r="AQ49" s="345"/>
      <c r="AR49" s="345"/>
      <c r="AS49" s="345"/>
      <c r="AT49" s="344"/>
      <c r="AU49" s="345"/>
      <c r="AV49" s="345"/>
      <c r="AW49" s="345"/>
      <c r="AX49" s="344"/>
      <c r="AY49" s="345"/>
      <c r="AZ49" s="345"/>
      <c r="BA49" s="345"/>
      <c r="BB49" s="345"/>
      <c r="BC49" s="345"/>
      <c r="BD49" s="345"/>
      <c r="BE49" s="18"/>
      <c r="BF49" s="18"/>
      <c r="BG49" s="18"/>
      <c r="BH49" s="18"/>
      <c r="BI49" s="18"/>
      <c r="BJ49" s="18"/>
      <c r="BK49" s="18"/>
      <c r="BL49" s="18"/>
      <c r="BM49" s="18"/>
      <c r="BN49" s="18"/>
      <c r="BO49" s="18"/>
      <c r="BP49" s="18"/>
      <c r="BQ49" s="18"/>
      <c r="BR49" s="18"/>
      <c r="BS49" s="18"/>
      <c r="BT49" s="18"/>
      <c r="BU49" s="18"/>
      <c r="BV49" s="18"/>
      <c r="BW49" s="18"/>
      <c r="BX49" s="18"/>
      <c r="BY49" s="18"/>
      <c r="BZ49" s="18"/>
    </row>
    <row r="50" spans="1:78" ht="86.25" customHeight="1" x14ac:dyDescent="0.2">
      <c r="A50" s="18"/>
      <c r="B50" s="137" t="s">
        <v>418</v>
      </c>
      <c r="C50" s="14" t="s">
        <v>539</v>
      </c>
      <c r="D50" s="396" t="s">
        <v>545</v>
      </c>
      <c r="E50" s="14" t="s">
        <v>427</v>
      </c>
      <c r="F50" s="415"/>
      <c r="G50" s="480">
        <v>9.8000000000000004E-2</v>
      </c>
      <c r="H50" s="80" t="s">
        <v>192</v>
      </c>
      <c r="I50" s="80" t="s">
        <v>232</v>
      </c>
      <c r="J50" s="80"/>
      <c r="K50" s="80" t="s">
        <v>597</v>
      </c>
      <c r="L50" s="80"/>
      <c r="M50" s="89" t="s">
        <v>598</v>
      </c>
      <c r="N50" s="92">
        <v>42856</v>
      </c>
      <c r="O50" s="93">
        <v>43100</v>
      </c>
      <c r="P50" s="471" t="s">
        <v>599</v>
      </c>
      <c r="Q50" s="471" t="s">
        <v>931</v>
      </c>
      <c r="R50" s="471" t="s">
        <v>600</v>
      </c>
      <c r="S50" s="16"/>
      <c r="T50" s="16"/>
      <c r="U50" s="16"/>
      <c r="V50" s="16"/>
      <c r="W50" s="16"/>
      <c r="X50" s="16"/>
      <c r="Y50" s="16"/>
      <c r="Z50" s="16"/>
      <c r="AA50" s="16"/>
      <c r="AB50" s="16"/>
      <c r="AC50" s="16"/>
      <c r="AD50" s="77" t="s">
        <v>721</v>
      </c>
      <c r="AE50" s="77" t="s">
        <v>722</v>
      </c>
      <c r="AF50" s="74" t="s">
        <v>187</v>
      </c>
      <c r="AG50" s="74">
        <v>990</v>
      </c>
      <c r="AH50" s="74" t="s">
        <v>723</v>
      </c>
      <c r="AI50" s="74" t="s">
        <v>1202</v>
      </c>
      <c r="AJ50" s="94">
        <v>200000000</v>
      </c>
      <c r="AK50" s="95">
        <v>0.08</v>
      </c>
      <c r="AL50" s="74"/>
      <c r="AM50" s="74"/>
      <c r="AN50" s="212" t="s">
        <v>1105</v>
      </c>
      <c r="AO50" s="18"/>
      <c r="AP50" s="344"/>
      <c r="AQ50" s="345"/>
      <c r="AR50" s="345"/>
      <c r="AS50" s="345"/>
      <c r="AT50" s="344"/>
      <c r="AU50" s="345"/>
      <c r="AV50" s="345"/>
      <c r="AW50" s="345"/>
      <c r="AX50" s="344"/>
      <c r="AY50" s="345"/>
      <c r="AZ50" s="345"/>
      <c r="BA50" s="345"/>
      <c r="BB50" s="345"/>
      <c r="BC50" s="345"/>
      <c r="BD50" s="345"/>
      <c r="BE50" s="18"/>
      <c r="BF50" s="18"/>
      <c r="BG50" s="18"/>
      <c r="BH50" s="18"/>
      <c r="BI50" s="18"/>
      <c r="BJ50" s="18"/>
      <c r="BK50" s="18"/>
      <c r="BL50" s="18"/>
      <c r="BM50" s="18"/>
      <c r="BN50" s="18"/>
      <c r="BO50" s="18"/>
      <c r="BP50" s="18"/>
      <c r="BQ50" s="18"/>
      <c r="BR50" s="18"/>
      <c r="BS50" s="18"/>
      <c r="BT50" s="18"/>
      <c r="BU50" s="18"/>
      <c r="BV50" s="18"/>
      <c r="BW50" s="18"/>
      <c r="BX50" s="18"/>
      <c r="BY50" s="18"/>
      <c r="BZ50" s="18"/>
    </row>
    <row r="51" spans="1:78" ht="86.25" customHeight="1" x14ac:dyDescent="0.2">
      <c r="A51" s="18"/>
      <c r="B51" s="211" t="s">
        <v>418</v>
      </c>
      <c r="C51" s="74" t="s">
        <v>539</v>
      </c>
      <c r="D51" s="432" t="s">
        <v>545</v>
      </c>
      <c r="E51" s="74" t="s">
        <v>427</v>
      </c>
      <c r="F51" s="414" t="s">
        <v>1179</v>
      </c>
      <c r="G51" s="480">
        <v>9.8000000000000004E-2</v>
      </c>
      <c r="H51" s="76" t="s">
        <v>196</v>
      </c>
      <c r="I51" s="76" t="s">
        <v>236</v>
      </c>
      <c r="J51" s="261"/>
      <c r="K51" s="76" t="s">
        <v>601</v>
      </c>
      <c r="L51" s="76" t="s">
        <v>602</v>
      </c>
      <c r="M51" s="89" t="s">
        <v>603</v>
      </c>
      <c r="N51" s="90">
        <v>42737</v>
      </c>
      <c r="O51" s="91">
        <v>43099</v>
      </c>
      <c r="P51" s="76" t="s">
        <v>1098</v>
      </c>
      <c r="Q51" s="76" t="s">
        <v>1099</v>
      </c>
      <c r="R51" s="76" t="s">
        <v>1100</v>
      </c>
      <c r="S51" s="16"/>
      <c r="T51" s="16"/>
      <c r="U51" s="16"/>
      <c r="V51" s="16"/>
      <c r="W51" s="16"/>
      <c r="X51" s="16"/>
      <c r="Y51" s="16"/>
      <c r="Z51" s="16"/>
      <c r="AA51" s="16"/>
      <c r="AB51" s="16"/>
      <c r="AC51" s="16"/>
      <c r="AD51" s="74" t="s">
        <v>162</v>
      </c>
      <c r="AE51" s="74" t="s">
        <v>97</v>
      </c>
      <c r="AF51" s="74" t="s">
        <v>115</v>
      </c>
      <c r="AG51" s="74">
        <v>1116</v>
      </c>
      <c r="AH51" s="74" t="s">
        <v>724</v>
      </c>
      <c r="AI51" s="74" t="s">
        <v>725</v>
      </c>
      <c r="AJ51" s="146">
        <v>1109721000</v>
      </c>
      <c r="AK51" s="95"/>
      <c r="AL51" s="74"/>
      <c r="AM51" s="74"/>
      <c r="AN51" s="212"/>
      <c r="AO51" s="18"/>
      <c r="AP51" s="344"/>
      <c r="AQ51" s="345"/>
      <c r="AR51" s="345"/>
      <c r="AS51" s="345"/>
      <c r="AT51" s="344"/>
      <c r="AU51" s="345"/>
      <c r="AV51" s="345"/>
      <c r="AW51" s="345"/>
      <c r="AX51" s="344"/>
      <c r="AY51" s="345"/>
      <c r="AZ51" s="345"/>
      <c r="BA51" s="345"/>
      <c r="BB51" s="345"/>
      <c r="BC51" s="345"/>
      <c r="BD51" s="345"/>
      <c r="BE51" s="18"/>
      <c r="BF51" s="18"/>
      <c r="BG51" s="18"/>
      <c r="BH51" s="18"/>
      <c r="BI51" s="18"/>
      <c r="BJ51" s="18"/>
      <c r="BK51" s="18"/>
      <c r="BL51" s="18"/>
      <c r="BM51" s="18"/>
      <c r="BN51" s="18"/>
      <c r="BO51" s="18"/>
      <c r="BP51" s="18"/>
      <c r="BQ51" s="18"/>
      <c r="BR51" s="18"/>
      <c r="BS51" s="18"/>
      <c r="BT51" s="18"/>
      <c r="BU51" s="18"/>
      <c r="BV51" s="18"/>
      <c r="BW51" s="18"/>
      <c r="BX51" s="18"/>
      <c r="BY51" s="18"/>
      <c r="BZ51" s="18"/>
    </row>
    <row r="52" spans="1:78" ht="102" x14ac:dyDescent="0.2">
      <c r="B52" s="211" t="s">
        <v>417</v>
      </c>
      <c r="C52" s="77" t="s">
        <v>531</v>
      </c>
      <c r="D52" s="254" t="s">
        <v>546</v>
      </c>
      <c r="E52" s="97" t="s">
        <v>34</v>
      </c>
      <c r="F52" s="91" t="s">
        <v>1180</v>
      </c>
      <c r="G52" s="479">
        <v>9.8000000000000004E-2</v>
      </c>
      <c r="H52" s="129" t="s">
        <v>196</v>
      </c>
      <c r="I52" s="129" t="s">
        <v>236</v>
      </c>
      <c r="J52" s="129"/>
      <c r="K52" s="76" t="s">
        <v>604</v>
      </c>
      <c r="L52" s="76">
        <v>3166172369</v>
      </c>
      <c r="M52" s="89" t="s">
        <v>605</v>
      </c>
      <c r="N52" s="90">
        <v>42795</v>
      </c>
      <c r="O52" s="91">
        <v>43084</v>
      </c>
      <c r="P52" s="346" t="s">
        <v>1101</v>
      </c>
      <c r="Q52" s="346" t="s">
        <v>1102</v>
      </c>
      <c r="R52" s="346" t="s">
        <v>926</v>
      </c>
      <c r="S52" s="16"/>
      <c r="T52" s="16"/>
      <c r="U52" s="16"/>
      <c r="V52" s="16"/>
      <c r="W52" s="16"/>
      <c r="X52" s="16"/>
      <c r="Y52" s="16"/>
      <c r="Z52" s="16"/>
      <c r="AA52" s="16"/>
      <c r="AB52" s="16"/>
      <c r="AC52" s="16"/>
      <c r="AD52" s="97" t="s">
        <v>162</v>
      </c>
      <c r="AE52" s="97" t="s">
        <v>97</v>
      </c>
      <c r="AF52" s="97" t="s">
        <v>115</v>
      </c>
      <c r="AG52" s="97">
        <v>1116</v>
      </c>
      <c r="AH52" s="97" t="s">
        <v>724</v>
      </c>
      <c r="AI52" s="97" t="s">
        <v>726</v>
      </c>
      <c r="AJ52" s="348">
        <v>780853000</v>
      </c>
      <c r="AK52" s="95"/>
      <c r="AL52" s="74"/>
      <c r="AM52" s="74"/>
      <c r="AN52" s="212"/>
    </row>
    <row r="53" spans="1:78" ht="102" x14ac:dyDescent="0.2">
      <c r="B53" s="257" t="s">
        <v>421</v>
      </c>
      <c r="C53" s="253" t="s">
        <v>547</v>
      </c>
      <c r="D53" s="254" t="s">
        <v>548</v>
      </c>
      <c r="E53" s="253" t="s">
        <v>34</v>
      </c>
      <c r="F53" s="91" t="s">
        <v>1181</v>
      </c>
      <c r="G53" s="480">
        <v>6.0999999999999999E-2</v>
      </c>
      <c r="H53" s="76" t="s">
        <v>196</v>
      </c>
      <c r="I53" s="76" t="s">
        <v>236</v>
      </c>
      <c r="J53" s="76"/>
      <c r="K53" s="129" t="s">
        <v>606</v>
      </c>
      <c r="L53" s="129" t="s">
        <v>607</v>
      </c>
      <c r="M53" s="130" t="s">
        <v>608</v>
      </c>
      <c r="N53" s="90">
        <v>42737</v>
      </c>
      <c r="O53" s="91">
        <v>43054</v>
      </c>
      <c r="P53" s="343" t="s">
        <v>1103</v>
      </c>
      <c r="Q53" s="347" t="s">
        <v>1104</v>
      </c>
      <c r="R53" s="343" t="s">
        <v>925</v>
      </c>
      <c r="S53" s="16"/>
      <c r="T53" s="16"/>
      <c r="U53" s="16"/>
      <c r="V53" s="16"/>
      <c r="W53" s="16"/>
      <c r="X53" s="16"/>
      <c r="Y53" s="16"/>
      <c r="Z53" s="16"/>
      <c r="AA53" s="16"/>
      <c r="AB53" s="16"/>
      <c r="AC53" s="16"/>
      <c r="AD53" s="275" t="s">
        <v>162</v>
      </c>
      <c r="AE53" s="275" t="s">
        <v>97</v>
      </c>
      <c r="AF53" s="275" t="s">
        <v>115</v>
      </c>
      <c r="AG53" s="275">
        <v>1116</v>
      </c>
      <c r="AH53" s="275" t="s">
        <v>724</v>
      </c>
      <c r="AI53" s="275" t="s">
        <v>727</v>
      </c>
      <c r="AJ53" s="276">
        <v>2964816000</v>
      </c>
      <c r="AK53" s="95"/>
      <c r="AL53" s="74"/>
      <c r="AM53" s="74"/>
      <c r="AN53" s="212"/>
    </row>
    <row r="54" spans="1:78" ht="150" customHeight="1" x14ac:dyDescent="0.25">
      <c r="A54" s="210"/>
      <c r="B54" s="511" t="s">
        <v>419</v>
      </c>
      <c r="C54" s="509" t="s">
        <v>531</v>
      </c>
      <c r="D54" s="508" t="s">
        <v>1196</v>
      </c>
      <c r="E54" s="261" t="s">
        <v>428</v>
      </c>
      <c r="F54" s="390"/>
      <c r="G54" s="481">
        <v>0.14799999999999999</v>
      </c>
      <c r="H54" s="581" t="s">
        <v>196</v>
      </c>
      <c r="I54" s="261" t="s">
        <v>196</v>
      </c>
      <c r="J54" s="261"/>
      <c r="K54" s="261" t="s">
        <v>889</v>
      </c>
      <c r="L54" s="261"/>
      <c r="M54" s="472" t="s">
        <v>1201</v>
      </c>
      <c r="N54" s="209">
        <v>42948</v>
      </c>
      <c r="O54" s="209">
        <v>43099</v>
      </c>
      <c r="P54" s="355" t="s">
        <v>1197</v>
      </c>
      <c r="Q54" s="355" t="s">
        <v>892</v>
      </c>
      <c r="R54" s="265" t="s">
        <v>890</v>
      </c>
      <c r="S54" s="265"/>
      <c r="T54" s="265"/>
      <c r="U54" s="265"/>
      <c r="V54" s="265"/>
      <c r="W54" s="265"/>
      <c r="X54" s="265"/>
      <c r="Y54" s="265"/>
      <c r="Z54" s="265"/>
      <c r="AA54" s="265"/>
      <c r="AB54" s="265"/>
      <c r="AC54" s="265"/>
      <c r="AD54" s="254" t="s">
        <v>162</v>
      </c>
      <c r="AE54" s="254" t="s">
        <v>888</v>
      </c>
      <c r="AF54" s="254" t="s">
        <v>887</v>
      </c>
      <c r="AG54" s="254">
        <v>1101</v>
      </c>
      <c r="AH54" s="254" t="s">
        <v>887</v>
      </c>
      <c r="AI54" s="347" t="s">
        <v>886</v>
      </c>
      <c r="AJ54" s="264">
        <f>62405000*0.1</f>
        <v>6240500</v>
      </c>
      <c r="AK54" s="254"/>
      <c r="AL54" s="254"/>
      <c r="AM54" s="254"/>
      <c r="AN54" s="262" t="s">
        <v>1097</v>
      </c>
      <c r="AO54"/>
    </row>
    <row r="55" spans="1:78" ht="136.5" customHeight="1" thickBot="1" x14ac:dyDescent="0.3">
      <c r="A55" s="210"/>
      <c r="B55" s="512"/>
      <c r="C55" s="510"/>
      <c r="D55" s="508"/>
      <c r="E55" s="261" t="s">
        <v>428</v>
      </c>
      <c r="F55" s="447" t="s">
        <v>1195</v>
      </c>
      <c r="G55" s="481">
        <v>0.14799999999999999</v>
      </c>
      <c r="H55" s="582"/>
      <c r="I55" s="343" t="s">
        <v>196</v>
      </c>
      <c r="J55" s="343"/>
      <c r="K55" s="343" t="s">
        <v>1090</v>
      </c>
      <c r="L55" s="343" t="s">
        <v>1091</v>
      </c>
      <c r="M55" s="349" t="s">
        <v>1092</v>
      </c>
      <c r="N55" s="350">
        <v>42948</v>
      </c>
      <c r="O55" s="350">
        <v>43099</v>
      </c>
      <c r="P55" s="351" t="s">
        <v>1093</v>
      </c>
      <c r="Q55" s="351" t="s">
        <v>1198</v>
      </c>
      <c r="R55" s="352">
        <v>1</v>
      </c>
      <c r="S55" s="353"/>
      <c r="T55" s="353"/>
      <c r="U55" s="353"/>
      <c r="V55" s="353"/>
      <c r="W55" s="353"/>
      <c r="X55" s="353"/>
      <c r="Y55" s="353"/>
      <c r="Z55" s="353"/>
      <c r="AA55" s="353"/>
      <c r="AB55" s="353"/>
      <c r="AC55" s="353"/>
      <c r="AD55" s="347" t="s">
        <v>162</v>
      </c>
      <c r="AE55" s="347" t="s">
        <v>888</v>
      </c>
      <c r="AF55" s="347" t="s">
        <v>887</v>
      </c>
      <c r="AG55" s="347">
        <v>1101</v>
      </c>
      <c r="AH55" s="347" t="s">
        <v>887</v>
      </c>
      <c r="AI55" s="354" t="s">
        <v>1094</v>
      </c>
      <c r="AJ55" s="366" t="s">
        <v>1095</v>
      </c>
      <c r="AK55" s="367"/>
      <c r="AL55" s="367"/>
      <c r="AM55" s="367"/>
      <c r="AN55" s="368" t="s">
        <v>1096</v>
      </c>
    </row>
    <row r="56" spans="1:78" ht="114.75" x14ac:dyDescent="0.2">
      <c r="A56" s="210"/>
      <c r="B56" s="263" t="s">
        <v>419</v>
      </c>
      <c r="C56" s="261" t="s">
        <v>531</v>
      </c>
      <c r="D56" s="229" t="s">
        <v>514</v>
      </c>
      <c r="E56" s="446" t="s">
        <v>884</v>
      </c>
      <c r="F56" s="418"/>
      <c r="G56" s="481">
        <v>0.14799999999999999</v>
      </c>
      <c r="H56" s="231" t="s">
        <v>196</v>
      </c>
      <c r="I56" s="231" t="s">
        <v>275</v>
      </c>
      <c r="J56" s="231" t="s">
        <v>515</v>
      </c>
      <c r="K56" s="231" t="s">
        <v>516</v>
      </c>
      <c r="L56" s="231">
        <v>3134068153</v>
      </c>
      <c r="M56" s="232" t="s">
        <v>517</v>
      </c>
      <c r="N56" s="590">
        <v>42887</v>
      </c>
      <c r="O56" s="592">
        <v>43982</v>
      </c>
      <c r="P56" s="231" t="s">
        <v>934</v>
      </c>
      <c r="Q56" s="197" t="s">
        <v>935</v>
      </c>
      <c r="R56" s="234" t="s">
        <v>936</v>
      </c>
      <c r="S56" s="234"/>
      <c r="T56" s="106"/>
      <c r="U56" s="16"/>
      <c r="V56" s="16"/>
      <c r="W56" s="16"/>
      <c r="X56" s="16"/>
      <c r="Y56" s="16"/>
      <c r="Z56" s="16"/>
      <c r="AA56" s="16"/>
      <c r="AB56" s="16"/>
      <c r="AC56" s="16"/>
      <c r="AD56" s="254" t="s">
        <v>162</v>
      </c>
      <c r="AE56" s="254" t="s">
        <v>97</v>
      </c>
      <c r="AF56" s="254" t="s">
        <v>111</v>
      </c>
      <c r="AG56" s="254">
        <v>971</v>
      </c>
      <c r="AH56" s="254" t="s">
        <v>518</v>
      </c>
      <c r="AI56" s="254" t="s">
        <v>519</v>
      </c>
      <c r="AJ56" s="586">
        <v>63069000000</v>
      </c>
      <c r="AK56" s="594" t="s">
        <v>515</v>
      </c>
      <c r="AL56" s="586">
        <v>9981000000</v>
      </c>
      <c r="AM56" s="508" t="s">
        <v>520</v>
      </c>
      <c r="AN56" s="16"/>
    </row>
    <row r="57" spans="1:78" ht="115.5" thickBot="1" x14ac:dyDescent="0.25">
      <c r="A57" s="210"/>
      <c r="B57" s="263" t="s">
        <v>419</v>
      </c>
      <c r="C57" s="261" t="s">
        <v>531</v>
      </c>
      <c r="D57" s="229" t="s">
        <v>514</v>
      </c>
      <c r="E57" s="235" t="s">
        <v>937</v>
      </c>
      <c r="F57" s="419"/>
      <c r="G57" s="481">
        <v>0.14799999999999999</v>
      </c>
      <c r="H57" s="237" t="s">
        <v>196</v>
      </c>
      <c r="I57" s="237" t="s">
        <v>275</v>
      </c>
      <c r="J57" s="237" t="s">
        <v>515</v>
      </c>
      <c r="K57" s="237" t="s">
        <v>516</v>
      </c>
      <c r="L57" s="237">
        <v>3134068153</v>
      </c>
      <c r="M57" s="238" t="s">
        <v>517</v>
      </c>
      <c r="N57" s="591"/>
      <c r="O57" s="593"/>
      <c r="P57" s="239" t="s">
        <v>938</v>
      </c>
      <c r="Q57" s="237" t="s">
        <v>939</v>
      </c>
      <c r="R57" s="240" t="s">
        <v>940</v>
      </c>
      <c r="S57" s="240"/>
      <c r="T57" s="106"/>
      <c r="U57" s="16"/>
      <c r="V57" s="16"/>
      <c r="W57" s="16"/>
      <c r="X57" s="16"/>
      <c r="Y57" s="16"/>
      <c r="Z57" s="16"/>
      <c r="AA57" s="16"/>
      <c r="AB57" s="16"/>
      <c r="AC57" s="16"/>
      <c r="AD57" s="254" t="s">
        <v>162</v>
      </c>
      <c r="AE57" s="254" t="s">
        <v>97</v>
      </c>
      <c r="AF57" s="254" t="s">
        <v>111</v>
      </c>
      <c r="AG57" s="254">
        <v>971</v>
      </c>
      <c r="AH57" s="254" t="s">
        <v>518</v>
      </c>
      <c r="AI57" s="254" t="s">
        <v>519</v>
      </c>
      <c r="AJ57" s="587"/>
      <c r="AK57" s="594"/>
      <c r="AL57" s="587"/>
      <c r="AM57" s="508"/>
      <c r="AN57" s="16"/>
    </row>
    <row r="58" spans="1:78" ht="114.75" x14ac:dyDescent="0.2">
      <c r="A58" s="210"/>
      <c r="B58" s="256" t="s">
        <v>419</v>
      </c>
      <c r="C58" s="254" t="s">
        <v>531</v>
      </c>
      <c r="D58" s="229" t="s">
        <v>514</v>
      </c>
      <c r="E58" s="230" t="s">
        <v>941</v>
      </c>
      <c r="F58" s="418"/>
      <c r="G58" s="481">
        <v>0.14799999999999999</v>
      </c>
      <c r="H58" s="231" t="s">
        <v>196</v>
      </c>
      <c r="I58" s="231" t="s">
        <v>275</v>
      </c>
      <c r="J58" s="231" t="s">
        <v>515</v>
      </c>
      <c r="K58" s="231" t="s">
        <v>516</v>
      </c>
      <c r="L58" s="231">
        <v>3134068153</v>
      </c>
      <c r="M58" s="232" t="s">
        <v>517</v>
      </c>
      <c r="N58" s="241">
        <v>42887</v>
      </c>
      <c r="O58" s="233">
        <v>43982</v>
      </c>
      <c r="P58" s="242" t="s">
        <v>942</v>
      </c>
      <c r="Q58" s="243" t="s">
        <v>943</v>
      </c>
      <c r="R58" s="244" t="s">
        <v>944</v>
      </c>
      <c r="S58" s="244"/>
      <c r="T58" s="106"/>
      <c r="U58" s="16"/>
      <c r="V58" s="16"/>
      <c r="W58" s="16"/>
      <c r="X58" s="16"/>
      <c r="Y58" s="16"/>
      <c r="Z58" s="16"/>
      <c r="AA58" s="16"/>
      <c r="AB58" s="16"/>
      <c r="AC58" s="16"/>
      <c r="AD58" s="254" t="s">
        <v>162</v>
      </c>
      <c r="AE58" s="254" t="s">
        <v>97</v>
      </c>
      <c r="AF58" s="254" t="s">
        <v>115</v>
      </c>
      <c r="AG58" s="254">
        <v>1104</v>
      </c>
      <c r="AH58" s="258" t="s">
        <v>521</v>
      </c>
      <c r="AI58" s="254" t="s">
        <v>522</v>
      </c>
      <c r="AJ58" s="251">
        <v>152487000000</v>
      </c>
      <c r="AK58" s="254" t="s">
        <v>515</v>
      </c>
      <c r="AL58" s="251">
        <v>18371000000</v>
      </c>
      <c r="AM58" s="254" t="s">
        <v>523</v>
      </c>
      <c r="AN58" s="262" t="s">
        <v>893</v>
      </c>
    </row>
    <row r="59" spans="1:78" ht="115.5" customHeight="1" thickBot="1" x14ac:dyDescent="0.25">
      <c r="A59" s="210"/>
      <c r="B59" s="256" t="s">
        <v>419</v>
      </c>
      <c r="C59" s="254" t="s">
        <v>531</v>
      </c>
      <c r="D59" s="584" t="s">
        <v>514</v>
      </c>
      <c r="E59" s="246" t="s">
        <v>945</v>
      </c>
      <c r="F59" s="420"/>
      <c r="G59" s="481">
        <v>0.14799999999999999</v>
      </c>
      <c r="H59" s="226" t="s">
        <v>196</v>
      </c>
      <c r="I59" s="255" t="s">
        <v>275</v>
      </c>
      <c r="J59" s="255" t="s">
        <v>515</v>
      </c>
      <c r="K59" s="255" t="s">
        <v>516</v>
      </c>
      <c r="L59" s="226">
        <v>3134068153</v>
      </c>
      <c r="M59" s="247" t="s">
        <v>517</v>
      </c>
      <c r="N59" s="227">
        <v>42887</v>
      </c>
      <c r="O59" s="228">
        <v>43982</v>
      </c>
      <c r="P59" s="237" t="s">
        <v>946</v>
      </c>
      <c r="Q59" s="236" t="s">
        <v>947</v>
      </c>
      <c r="R59" s="248" t="s">
        <v>948</v>
      </c>
      <c r="S59" s="248"/>
      <c r="T59" s="106"/>
      <c r="U59" s="16"/>
      <c r="V59" s="16"/>
      <c r="W59" s="16"/>
      <c r="X59" s="16"/>
      <c r="Y59" s="16"/>
      <c r="Z59" s="16"/>
      <c r="AA59" s="16"/>
      <c r="AB59" s="16"/>
      <c r="AC59" s="16"/>
      <c r="AD59" s="74" t="s">
        <v>162</v>
      </c>
      <c r="AE59" s="74" t="s">
        <v>97</v>
      </c>
      <c r="AF59" s="74" t="s">
        <v>115</v>
      </c>
      <c r="AG59" s="254">
        <v>1104</v>
      </c>
      <c r="AH59" s="74" t="s">
        <v>521</v>
      </c>
      <c r="AI59" s="74" t="s">
        <v>524</v>
      </c>
      <c r="AJ59" s="251">
        <v>4000000000</v>
      </c>
      <c r="AK59" s="254" t="s">
        <v>515</v>
      </c>
      <c r="AL59" s="250">
        <v>0</v>
      </c>
      <c r="AM59" s="74"/>
      <c r="AN59" s="262" t="s">
        <v>525</v>
      </c>
    </row>
    <row r="60" spans="1:78" ht="102" x14ac:dyDescent="0.2">
      <c r="A60" s="210"/>
      <c r="B60" s="256" t="s">
        <v>419</v>
      </c>
      <c r="C60" s="254" t="s">
        <v>531</v>
      </c>
      <c r="D60" s="585"/>
      <c r="E60" s="249" t="s">
        <v>949</v>
      </c>
      <c r="F60" s="249"/>
      <c r="G60" s="481">
        <v>0.14799999999999999</v>
      </c>
      <c r="H60" s="259" t="s">
        <v>196</v>
      </c>
      <c r="I60" s="259" t="s">
        <v>275</v>
      </c>
      <c r="J60" s="259" t="s">
        <v>515</v>
      </c>
      <c r="K60" s="259" t="s">
        <v>516</v>
      </c>
      <c r="L60" s="259">
        <v>3134068153</v>
      </c>
      <c r="M60" s="260" t="s">
        <v>517</v>
      </c>
      <c r="N60" s="125">
        <v>42887</v>
      </c>
      <c r="O60" s="252">
        <v>43982</v>
      </c>
      <c r="P60" s="242" t="s">
        <v>950</v>
      </c>
      <c r="Q60" s="242" t="s">
        <v>951</v>
      </c>
      <c r="R60" s="243" t="s">
        <v>952</v>
      </c>
      <c r="S60" s="243"/>
      <c r="T60" s="16"/>
      <c r="U60" s="16"/>
      <c r="V60" s="16"/>
      <c r="W60" s="16"/>
      <c r="X60" s="16"/>
      <c r="Y60" s="16"/>
      <c r="Z60" s="16"/>
      <c r="AA60" s="16"/>
      <c r="AB60" s="16"/>
      <c r="AC60" s="16"/>
      <c r="AD60" s="254" t="s">
        <v>93</v>
      </c>
      <c r="AE60" s="254" t="s">
        <v>103</v>
      </c>
      <c r="AF60" s="254" t="s">
        <v>175</v>
      </c>
      <c r="AG60" s="254">
        <v>1106</v>
      </c>
      <c r="AH60" s="258" t="s">
        <v>526</v>
      </c>
      <c r="AI60" s="74" t="s">
        <v>527</v>
      </c>
      <c r="AJ60" s="251">
        <v>61243000000</v>
      </c>
      <c r="AK60" s="254" t="s">
        <v>515</v>
      </c>
      <c r="AL60" s="251">
        <v>6660000000</v>
      </c>
      <c r="AM60" s="74" t="s">
        <v>520</v>
      </c>
      <c r="AN60" s="218" t="s">
        <v>528</v>
      </c>
    </row>
    <row r="61" spans="1:78" ht="180" x14ac:dyDescent="0.2">
      <c r="A61" s="210"/>
      <c r="B61" s="211" t="s">
        <v>419</v>
      </c>
      <c r="C61" s="434" t="s">
        <v>1112</v>
      </c>
      <c r="D61" s="245" t="s">
        <v>1113</v>
      </c>
      <c r="E61" s="448" t="s">
        <v>455</v>
      </c>
      <c r="F61" s="421"/>
      <c r="G61" s="481">
        <v>0.14799999999999999</v>
      </c>
      <c r="H61" s="76" t="s">
        <v>201</v>
      </c>
      <c r="I61" s="76" t="s">
        <v>241</v>
      </c>
      <c r="J61" s="76"/>
      <c r="K61" s="76" t="s">
        <v>609</v>
      </c>
      <c r="L61" s="76">
        <v>3005133830</v>
      </c>
      <c r="M61" s="89" t="s">
        <v>610</v>
      </c>
      <c r="N61" s="90">
        <v>42767</v>
      </c>
      <c r="O61" s="91">
        <v>43862</v>
      </c>
      <c r="P61" s="346" t="s">
        <v>953</v>
      </c>
      <c r="Q61" s="356" t="s">
        <v>954</v>
      </c>
      <c r="R61" s="346" t="s">
        <v>955</v>
      </c>
      <c r="S61" s="14" t="s">
        <v>956</v>
      </c>
      <c r="T61" s="14" t="s">
        <v>957</v>
      </c>
      <c r="U61" s="14" t="s">
        <v>958</v>
      </c>
      <c r="V61" s="266" t="s">
        <v>959</v>
      </c>
      <c r="W61" s="267">
        <v>0.25</v>
      </c>
      <c r="X61" s="267" t="s">
        <v>960</v>
      </c>
      <c r="Y61" s="267">
        <v>0.25</v>
      </c>
      <c r="Z61" s="267" t="s">
        <v>961</v>
      </c>
      <c r="AA61" s="267">
        <v>0.25</v>
      </c>
      <c r="AB61" s="14" t="s">
        <v>962</v>
      </c>
      <c r="AC61" s="267">
        <v>0.25</v>
      </c>
      <c r="AD61" s="74" t="s">
        <v>502</v>
      </c>
      <c r="AE61" s="74" t="s">
        <v>728</v>
      </c>
      <c r="AF61" s="74" t="s">
        <v>729</v>
      </c>
      <c r="AG61" s="74">
        <v>1067</v>
      </c>
      <c r="AH61" s="74" t="s">
        <v>729</v>
      </c>
      <c r="AI61" s="74" t="s">
        <v>730</v>
      </c>
      <c r="AJ61" s="449">
        <v>61896000000</v>
      </c>
      <c r="AK61" s="269">
        <v>1</v>
      </c>
      <c r="AL61" s="172">
        <v>15800000000</v>
      </c>
      <c r="AM61" s="269">
        <v>0.25</v>
      </c>
      <c r="AN61" s="212" t="s">
        <v>963</v>
      </c>
    </row>
    <row r="62" spans="1:78" ht="280.5" x14ac:dyDescent="0.2">
      <c r="A62" s="210"/>
      <c r="B62" s="256" t="s">
        <v>419</v>
      </c>
      <c r="C62" s="441" t="s">
        <v>1112</v>
      </c>
      <c r="D62" s="396" t="s">
        <v>549</v>
      </c>
      <c r="E62" s="119" t="s">
        <v>437</v>
      </c>
      <c r="F62" s="374"/>
      <c r="G62" s="481">
        <v>0.14799999999999999</v>
      </c>
      <c r="H62" s="76" t="s">
        <v>201</v>
      </c>
      <c r="I62" s="76" t="s">
        <v>241</v>
      </c>
      <c r="J62" s="76"/>
      <c r="K62" s="76" t="s">
        <v>609</v>
      </c>
      <c r="L62" s="76">
        <v>3005133830</v>
      </c>
      <c r="M62" s="89" t="s">
        <v>610</v>
      </c>
      <c r="N62" s="90">
        <v>42768</v>
      </c>
      <c r="O62" s="91">
        <v>43892</v>
      </c>
      <c r="P62" s="346" t="s">
        <v>964</v>
      </c>
      <c r="Q62" s="356" t="s">
        <v>965</v>
      </c>
      <c r="R62" s="346" t="s">
        <v>966</v>
      </c>
      <c r="S62" s="14" t="s">
        <v>967</v>
      </c>
      <c r="T62" s="14" t="s">
        <v>968</v>
      </c>
      <c r="U62" s="14" t="s">
        <v>969</v>
      </c>
      <c r="V62" s="14" t="s">
        <v>970</v>
      </c>
      <c r="W62" s="271">
        <v>0.25</v>
      </c>
      <c r="X62" s="14" t="s">
        <v>971</v>
      </c>
      <c r="Y62" s="267">
        <v>0.25</v>
      </c>
      <c r="Z62" s="14" t="s">
        <v>972</v>
      </c>
      <c r="AA62" s="267">
        <v>0.25</v>
      </c>
      <c r="AB62" s="14" t="s">
        <v>973</v>
      </c>
      <c r="AC62" s="272">
        <v>0.25</v>
      </c>
      <c r="AD62" s="74" t="s">
        <v>720</v>
      </c>
      <c r="AE62" s="74" t="s">
        <v>731</v>
      </c>
      <c r="AF62" s="74" t="s">
        <v>732</v>
      </c>
      <c r="AG62" s="74">
        <v>1068</v>
      </c>
      <c r="AH62" s="74" t="s">
        <v>732</v>
      </c>
      <c r="AI62" s="74" t="s">
        <v>879</v>
      </c>
      <c r="AJ62" s="268">
        <v>65495000000</v>
      </c>
      <c r="AK62" s="269">
        <v>1</v>
      </c>
      <c r="AL62" s="172">
        <v>14000000000</v>
      </c>
      <c r="AM62" s="269">
        <v>0.22</v>
      </c>
      <c r="AN62" s="212" t="s">
        <v>963</v>
      </c>
    </row>
    <row r="63" spans="1:78" ht="153" x14ac:dyDescent="0.2">
      <c r="A63" s="210"/>
      <c r="B63" s="211" t="s">
        <v>419</v>
      </c>
      <c r="C63" s="74" t="s">
        <v>1112</v>
      </c>
      <c r="D63" s="74" t="s">
        <v>1114</v>
      </c>
      <c r="E63" s="74" t="s">
        <v>428</v>
      </c>
      <c r="F63" s="396"/>
      <c r="G63" s="481">
        <v>0.14799999999999999</v>
      </c>
      <c r="H63" s="76" t="s">
        <v>201</v>
      </c>
      <c r="I63" s="76" t="s">
        <v>241</v>
      </c>
      <c r="J63" s="76"/>
      <c r="K63" s="76" t="s">
        <v>609</v>
      </c>
      <c r="L63" s="76">
        <v>3005133830</v>
      </c>
      <c r="M63" s="89" t="s">
        <v>610</v>
      </c>
      <c r="N63" s="90">
        <v>42768</v>
      </c>
      <c r="O63" s="91">
        <v>43892</v>
      </c>
      <c r="P63" s="346" t="s">
        <v>974</v>
      </c>
      <c r="Q63" s="356" t="s">
        <v>975</v>
      </c>
      <c r="R63" s="346" t="s">
        <v>976</v>
      </c>
      <c r="S63" s="273" t="s">
        <v>977</v>
      </c>
      <c r="T63" s="14" t="s">
        <v>978</v>
      </c>
      <c r="U63" s="14" t="s">
        <v>979</v>
      </c>
      <c r="V63" s="14" t="s">
        <v>980</v>
      </c>
      <c r="W63" s="267">
        <v>0.25</v>
      </c>
      <c r="X63" s="14" t="s">
        <v>981</v>
      </c>
      <c r="Y63" s="267">
        <v>0.25</v>
      </c>
      <c r="Z63" s="14" t="s">
        <v>960</v>
      </c>
      <c r="AA63" s="267">
        <v>0.25</v>
      </c>
      <c r="AB63" s="14" t="s">
        <v>982</v>
      </c>
      <c r="AC63" s="267">
        <v>0.25</v>
      </c>
      <c r="AD63" s="74" t="s">
        <v>711</v>
      </c>
      <c r="AE63" s="74" t="s">
        <v>728</v>
      </c>
      <c r="AF63" s="74" t="s">
        <v>733</v>
      </c>
      <c r="AG63" s="74">
        <v>1069</v>
      </c>
      <c r="AH63" s="74" t="s">
        <v>733</v>
      </c>
      <c r="AI63" s="74" t="s">
        <v>880</v>
      </c>
      <c r="AJ63" s="270">
        <v>45441000000</v>
      </c>
      <c r="AK63" s="269">
        <v>1</v>
      </c>
      <c r="AL63" s="274" t="s">
        <v>1199</v>
      </c>
      <c r="AM63" s="74" t="s">
        <v>983</v>
      </c>
      <c r="AN63" s="212" t="s">
        <v>963</v>
      </c>
    </row>
    <row r="64" spans="1:78" ht="140.25" x14ac:dyDescent="0.2">
      <c r="A64" s="210"/>
      <c r="B64" s="211" t="s">
        <v>419</v>
      </c>
      <c r="C64" s="74" t="s">
        <v>1112</v>
      </c>
      <c r="D64" s="74" t="s">
        <v>1115</v>
      </c>
      <c r="E64" s="356" t="s">
        <v>437</v>
      </c>
      <c r="F64" s="356"/>
      <c r="G64" s="481">
        <v>0.14799999999999999</v>
      </c>
      <c r="H64" s="76" t="s">
        <v>201</v>
      </c>
      <c r="I64" s="76" t="s">
        <v>241</v>
      </c>
      <c r="J64" s="76"/>
      <c r="K64" s="76" t="s">
        <v>609</v>
      </c>
      <c r="L64" s="76">
        <v>3005133830</v>
      </c>
      <c r="M64" s="89" t="s">
        <v>610</v>
      </c>
      <c r="N64" s="90">
        <v>42892</v>
      </c>
      <c r="O64" s="91">
        <v>43988</v>
      </c>
      <c r="P64" s="346" t="s">
        <v>984</v>
      </c>
      <c r="Q64" s="356" t="s">
        <v>985</v>
      </c>
      <c r="R64" s="346" t="s">
        <v>986</v>
      </c>
      <c r="S64" s="14" t="s">
        <v>987</v>
      </c>
      <c r="T64" s="14" t="s">
        <v>988</v>
      </c>
      <c r="U64" s="14" t="s">
        <v>989</v>
      </c>
      <c r="V64" s="14" t="s">
        <v>990</v>
      </c>
      <c r="W64" s="267">
        <v>0.25</v>
      </c>
      <c r="X64" s="14" t="s">
        <v>991</v>
      </c>
      <c r="Y64" s="267">
        <v>0.25</v>
      </c>
      <c r="Z64" s="14" t="s">
        <v>992</v>
      </c>
      <c r="AA64" s="267">
        <v>0.25</v>
      </c>
      <c r="AB64" s="14" t="s">
        <v>993</v>
      </c>
      <c r="AC64" s="267">
        <v>0.25</v>
      </c>
      <c r="AD64" s="74" t="s">
        <v>502</v>
      </c>
      <c r="AE64" s="74" t="s">
        <v>728</v>
      </c>
      <c r="AF64" s="74" t="s">
        <v>734</v>
      </c>
      <c r="AG64" s="74">
        <v>1070</v>
      </c>
      <c r="AH64" s="74" t="s">
        <v>734</v>
      </c>
      <c r="AI64" s="74" t="s">
        <v>735</v>
      </c>
      <c r="AJ64" s="449">
        <v>65495000000</v>
      </c>
      <c r="AK64" s="269">
        <v>1</v>
      </c>
      <c r="AL64" s="172">
        <v>14000000000</v>
      </c>
      <c r="AM64" s="269">
        <v>0.22</v>
      </c>
      <c r="AN64" s="212" t="s">
        <v>963</v>
      </c>
    </row>
    <row r="65" spans="1:40" ht="409.5" x14ac:dyDescent="0.2">
      <c r="A65" s="210"/>
      <c r="B65" s="219" t="s">
        <v>423</v>
      </c>
      <c r="C65" s="142" t="s">
        <v>529</v>
      </c>
      <c r="D65" s="148" t="s">
        <v>551</v>
      </c>
      <c r="E65" s="142" t="s">
        <v>552</v>
      </c>
      <c r="F65" s="142"/>
      <c r="G65" s="479">
        <v>0.222</v>
      </c>
      <c r="H65" s="149" t="s">
        <v>197</v>
      </c>
      <c r="I65" s="149" t="s">
        <v>237</v>
      </c>
      <c r="J65" s="149"/>
      <c r="K65" s="149" t="s">
        <v>611</v>
      </c>
      <c r="L65" s="149" t="s">
        <v>894</v>
      </c>
      <c r="M65" s="150" t="s">
        <v>612</v>
      </c>
      <c r="N65" s="151">
        <v>42767</v>
      </c>
      <c r="O65" s="152">
        <v>43100</v>
      </c>
      <c r="P65" s="450" t="s">
        <v>874</v>
      </c>
      <c r="Q65" s="451" t="s">
        <v>875</v>
      </c>
      <c r="R65" s="357" t="s">
        <v>876</v>
      </c>
      <c r="S65" s="16"/>
      <c r="T65" s="16"/>
      <c r="U65" s="16"/>
      <c r="V65" s="148" t="s">
        <v>877</v>
      </c>
      <c r="W65" s="16"/>
      <c r="X65" s="16"/>
      <c r="Y65" s="16"/>
      <c r="Z65" s="16"/>
      <c r="AA65" s="16"/>
      <c r="AB65" s="16"/>
      <c r="AC65" s="16"/>
      <c r="AD65" s="148" t="s">
        <v>740</v>
      </c>
      <c r="AE65" s="148" t="s">
        <v>741</v>
      </c>
      <c r="AF65" s="148" t="s">
        <v>742</v>
      </c>
      <c r="AG65" s="148">
        <v>987</v>
      </c>
      <c r="AH65" s="148" t="s">
        <v>742</v>
      </c>
      <c r="AI65" s="148" t="s">
        <v>743</v>
      </c>
      <c r="AJ65" s="153" t="s">
        <v>852</v>
      </c>
      <c r="AK65" s="148">
        <v>0</v>
      </c>
      <c r="AL65" s="148" t="s">
        <v>853</v>
      </c>
      <c r="AM65" s="148" t="s">
        <v>895</v>
      </c>
      <c r="AN65" s="220" t="s">
        <v>1106</v>
      </c>
    </row>
    <row r="66" spans="1:40" ht="409.5" x14ac:dyDescent="0.2">
      <c r="A66" s="210"/>
      <c r="B66" s="219" t="s">
        <v>423</v>
      </c>
      <c r="C66" s="142" t="s">
        <v>529</v>
      </c>
      <c r="D66" s="148" t="s">
        <v>550</v>
      </c>
      <c r="E66" s="142" t="s">
        <v>441</v>
      </c>
      <c r="F66" s="142"/>
      <c r="G66" s="479">
        <v>0.222</v>
      </c>
      <c r="H66" s="149" t="s">
        <v>197</v>
      </c>
      <c r="I66" s="149" t="s">
        <v>237</v>
      </c>
      <c r="J66" s="149">
        <v>0</v>
      </c>
      <c r="K66" s="149" t="s">
        <v>613</v>
      </c>
      <c r="L66" s="149" t="s">
        <v>614</v>
      </c>
      <c r="M66" s="150" t="s">
        <v>615</v>
      </c>
      <c r="N66" s="151">
        <v>42767</v>
      </c>
      <c r="O66" s="152">
        <v>43100</v>
      </c>
      <c r="P66" s="450" t="s">
        <v>831</v>
      </c>
      <c r="Q66" s="451" t="s">
        <v>832</v>
      </c>
      <c r="R66" s="357" t="s">
        <v>833</v>
      </c>
      <c r="S66" s="16"/>
      <c r="T66" s="16"/>
      <c r="U66" s="16"/>
      <c r="V66" s="148" t="s">
        <v>847</v>
      </c>
      <c r="W66" s="16"/>
      <c r="X66" s="16"/>
      <c r="Y66" s="16"/>
      <c r="Z66" s="16"/>
      <c r="AA66" s="16"/>
      <c r="AB66" s="16"/>
      <c r="AC66" s="16"/>
      <c r="AD66" s="148" t="s">
        <v>502</v>
      </c>
      <c r="AE66" s="148" t="s">
        <v>503</v>
      </c>
      <c r="AF66" s="148" t="s">
        <v>744</v>
      </c>
      <c r="AG66" s="148">
        <v>997</v>
      </c>
      <c r="AH66" s="148" t="s">
        <v>744</v>
      </c>
      <c r="AI66" s="148" t="s">
        <v>745</v>
      </c>
      <c r="AJ66" s="153" t="s">
        <v>854</v>
      </c>
      <c r="AK66" s="148">
        <v>1</v>
      </c>
      <c r="AL66" s="148" t="s">
        <v>855</v>
      </c>
      <c r="AM66" s="148" t="s">
        <v>896</v>
      </c>
      <c r="AN66" s="220" t="s">
        <v>897</v>
      </c>
    </row>
    <row r="67" spans="1:40" ht="409.5" x14ac:dyDescent="0.2">
      <c r="A67" s="210"/>
      <c r="B67" s="221" t="s">
        <v>423</v>
      </c>
      <c r="C67" s="155" t="s">
        <v>529</v>
      </c>
      <c r="D67" s="154" t="s">
        <v>553</v>
      </c>
      <c r="E67" s="155" t="s">
        <v>51</v>
      </c>
      <c r="F67" s="155"/>
      <c r="G67" s="479">
        <v>0.222</v>
      </c>
      <c r="H67" s="156" t="s">
        <v>197</v>
      </c>
      <c r="I67" s="156" t="s">
        <v>237</v>
      </c>
      <c r="J67" s="156"/>
      <c r="K67" s="156" t="s">
        <v>616</v>
      </c>
      <c r="L67" s="156" t="s">
        <v>898</v>
      </c>
      <c r="M67" s="157" t="s">
        <v>617</v>
      </c>
      <c r="N67" s="158">
        <v>42767</v>
      </c>
      <c r="O67" s="158">
        <v>43100</v>
      </c>
      <c r="P67" s="452" t="s">
        <v>899</v>
      </c>
      <c r="Q67" s="453" t="s">
        <v>834</v>
      </c>
      <c r="R67" s="359" t="s">
        <v>900</v>
      </c>
      <c r="S67" s="16"/>
      <c r="T67" s="16"/>
      <c r="U67" s="16"/>
      <c r="V67" s="154" t="s">
        <v>848</v>
      </c>
      <c r="W67" s="16"/>
      <c r="X67" s="16"/>
      <c r="Y67" s="16"/>
      <c r="Z67" s="16"/>
      <c r="AA67" s="16"/>
      <c r="AB67" s="16"/>
      <c r="AC67" s="16"/>
      <c r="AD67" s="154" t="s">
        <v>502</v>
      </c>
      <c r="AE67" s="154" t="s">
        <v>503</v>
      </c>
      <c r="AF67" s="154" t="s">
        <v>746</v>
      </c>
      <c r="AG67" s="154">
        <v>1008</v>
      </c>
      <c r="AH67" s="154" t="s">
        <v>746</v>
      </c>
      <c r="AI67" s="154" t="s">
        <v>900</v>
      </c>
      <c r="AJ67" s="159" t="s">
        <v>856</v>
      </c>
      <c r="AK67" s="160">
        <v>0</v>
      </c>
      <c r="AL67" s="161" t="s">
        <v>857</v>
      </c>
      <c r="AM67" s="162" t="s">
        <v>901</v>
      </c>
      <c r="AN67" s="222" t="s">
        <v>858</v>
      </c>
    </row>
    <row r="68" spans="1:40" ht="409.5" x14ac:dyDescent="0.2">
      <c r="A68" s="210"/>
      <c r="B68" s="221" t="s">
        <v>423</v>
      </c>
      <c r="C68" s="155" t="s">
        <v>529</v>
      </c>
      <c r="D68" s="154" t="s">
        <v>554</v>
      </c>
      <c r="E68" s="155" t="s">
        <v>552</v>
      </c>
      <c r="F68" s="155"/>
      <c r="G68" s="479">
        <v>0.222</v>
      </c>
      <c r="H68" s="156" t="s">
        <v>197</v>
      </c>
      <c r="I68" s="156" t="s">
        <v>237</v>
      </c>
      <c r="J68" s="156"/>
      <c r="K68" s="156" t="s">
        <v>618</v>
      </c>
      <c r="L68" s="156" t="s">
        <v>619</v>
      </c>
      <c r="M68" s="150" t="s">
        <v>620</v>
      </c>
      <c r="N68" s="163">
        <v>42767</v>
      </c>
      <c r="O68" s="164">
        <v>43100</v>
      </c>
      <c r="P68" s="452" t="s">
        <v>835</v>
      </c>
      <c r="Q68" s="453" t="s">
        <v>836</v>
      </c>
      <c r="R68" s="360" t="s">
        <v>837</v>
      </c>
      <c r="S68" s="16"/>
      <c r="T68" s="16"/>
      <c r="U68" s="16"/>
      <c r="V68" s="165" t="s">
        <v>849</v>
      </c>
      <c r="W68" s="16"/>
      <c r="X68" s="16"/>
      <c r="Y68" s="16"/>
      <c r="Z68" s="16"/>
      <c r="AA68" s="16"/>
      <c r="AB68" s="16"/>
      <c r="AC68" s="16"/>
      <c r="AD68" s="154" t="s">
        <v>502</v>
      </c>
      <c r="AE68" s="154" t="s">
        <v>503</v>
      </c>
      <c r="AF68" s="154" t="s">
        <v>747</v>
      </c>
      <c r="AG68" s="154">
        <v>1011</v>
      </c>
      <c r="AH68" s="154" t="s">
        <v>747</v>
      </c>
      <c r="AI68" s="154" t="s">
        <v>859</v>
      </c>
      <c r="AJ68" s="166" t="s">
        <v>860</v>
      </c>
      <c r="AK68" s="160">
        <v>0</v>
      </c>
      <c r="AL68" s="166" t="s">
        <v>861</v>
      </c>
      <c r="AM68" s="154" t="s">
        <v>902</v>
      </c>
      <c r="AN68" s="222" t="s">
        <v>862</v>
      </c>
    </row>
    <row r="69" spans="1:40" ht="409.5" x14ac:dyDescent="0.2">
      <c r="A69" s="210"/>
      <c r="B69" s="219" t="s">
        <v>423</v>
      </c>
      <c r="C69" s="142" t="s">
        <v>529</v>
      </c>
      <c r="D69" s="148" t="s">
        <v>555</v>
      </c>
      <c r="E69" s="142" t="s">
        <v>552</v>
      </c>
      <c r="F69" s="142"/>
      <c r="G69" s="479">
        <v>0.222</v>
      </c>
      <c r="H69" s="149" t="s">
        <v>197</v>
      </c>
      <c r="I69" s="149" t="s">
        <v>237</v>
      </c>
      <c r="J69" s="149" t="s">
        <v>621</v>
      </c>
      <c r="K69" s="149" t="s">
        <v>622</v>
      </c>
      <c r="L69" s="149" t="s">
        <v>903</v>
      </c>
      <c r="M69" s="150" t="s">
        <v>623</v>
      </c>
      <c r="N69" s="151">
        <v>42781</v>
      </c>
      <c r="O69" s="152">
        <v>43099</v>
      </c>
      <c r="P69" s="450" t="s">
        <v>838</v>
      </c>
      <c r="Q69" s="451" t="s">
        <v>839</v>
      </c>
      <c r="R69" s="361" t="s">
        <v>840</v>
      </c>
      <c r="S69" s="16"/>
      <c r="T69" s="16"/>
      <c r="U69" s="16"/>
      <c r="V69" s="148" t="s">
        <v>850</v>
      </c>
      <c r="W69" s="16"/>
      <c r="X69" s="16"/>
      <c r="Y69" s="16"/>
      <c r="Z69" s="16"/>
      <c r="AA69" s="16"/>
      <c r="AB69" s="16"/>
      <c r="AC69" s="16"/>
      <c r="AD69" s="148" t="s">
        <v>748</v>
      </c>
      <c r="AE69" s="148" t="s">
        <v>741</v>
      </c>
      <c r="AF69" s="148" t="s">
        <v>749</v>
      </c>
      <c r="AG69" s="148">
        <v>1016</v>
      </c>
      <c r="AH69" s="148" t="s">
        <v>749</v>
      </c>
      <c r="AI69" s="148" t="s">
        <v>863</v>
      </c>
      <c r="AJ69" s="153" t="s">
        <v>864</v>
      </c>
      <c r="AK69" s="167">
        <v>0</v>
      </c>
      <c r="AL69" s="148" t="s">
        <v>865</v>
      </c>
      <c r="AM69" s="148" t="s">
        <v>866</v>
      </c>
      <c r="AN69" s="220" t="s">
        <v>750</v>
      </c>
    </row>
    <row r="70" spans="1:40" ht="409.5" x14ac:dyDescent="0.2">
      <c r="A70" s="210"/>
      <c r="B70" s="219" t="s">
        <v>418</v>
      </c>
      <c r="C70" s="142" t="s">
        <v>539</v>
      </c>
      <c r="D70" s="148" t="s">
        <v>556</v>
      </c>
      <c r="E70" s="142" t="s">
        <v>445</v>
      </c>
      <c r="F70" s="142"/>
      <c r="G70" s="480">
        <v>9.8000000000000004E-2</v>
      </c>
      <c r="H70" s="149" t="s">
        <v>197</v>
      </c>
      <c r="I70" s="149" t="s">
        <v>237</v>
      </c>
      <c r="J70" s="149"/>
      <c r="K70" s="149" t="s">
        <v>622</v>
      </c>
      <c r="L70" s="149" t="s">
        <v>903</v>
      </c>
      <c r="M70" s="150" t="s">
        <v>623</v>
      </c>
      <c r="N70" s="168">
        <v>42828</v>
      </c>
      <c r="O70" s="168">
        <v>43099</v>
      </c>
      <c r="P70" s="454" t="s">
        <v>841</v>
      </c>
      <c r="Q70" s="454" t="s">
        <v>842</v>
      </c>
      <c r="R70" s="362" t="s">
        <v>843</v>
      </c>
      <c r="S70" s="16"/>
      <c r="T70" s="16"/>
      <c r="U70" s="16"/>
      <c r="V70" s="439">
        <v>0.37690000000000001</v>
      </c>
      <c r="W70" s="16"/>
      <c r="X70" s="16"/>
      <c r="Y70" s="16"/>
      <c r="Z70" s="16"/>
      <c r="AA70" s="16"/>
      <c r="AB70" s="16"/>
      <c r="AC70" s="16"/>
      <c r="AD70" s="169" t="s">
        <v>469</v>
      </c>
      <c r="AE70" s="169" t="s">
        <v>751</v>
      </c>
      <c r="AF70" s="169" t="s">
        <v>752</v>
      </c>
      <c r="AG70" s="169">
        <v>1018</v>
      </c>
      <c r="AH70" s="169" t="s">
        <v>752</v>
      </c>
      <c r="AI70" s="169" t="s">
        <v>867</v>
      </c>
      <c r="AJ70" s="170" t="s">
        <v>868</v>
      </c>
      <c r="AK70" s="167">
        <v>0</v>
      </c>
      <c r="AL70" s="170" t="s">
        <v>868</v>
      </c>
      <c r="AM70" s="169" t="s">
        <v>869</v>
      </c>
      <c r="AN70" s="220" t="s">
        <v>750</v>
      </c>
    </row>
    <row r="71" spans="1:40" ht="409.5" x14ac:dyDescent="0.2">
      <c r="A71" s="210"/>
      <c r="B71" s="219" t="s">
        <v>423</v>
      </c>
      <c r="C71" s="148" t="s">
        <v>529</v>
      </c>
      <c r="D71" s="148" t="s">
        <v>557</v>
      </c>
      <c r="E71" s="148" t="s">
        <v>0</v>
      </c>
      <c r="F71" s="148"/>
      <c r="G71" s="479">
        <v>0.222</v>
      </c>
      <c r="H71" s="148" t="s">
        <v>197</v>
      </c>
      <c r="I71" s="148" t="s">
        <v>237</v>
      </c>
      <c r="J71" s="148"/>
      <c r="K71" s="149" t="s">
        <v>622</v>
      </c>
      <c r="L71" s="149" t="s">
        <v>903</v>
      </c>
      <c r="M71" s="150" t="s">
        <v>623</v>
      </c>
      <c r="N71" s="151">
        <v>42809</v>
      </c>
      <c r="O71" s="152">
        <v>43099</v>
      </c>
      <c r="P71" s="451" t="s">
        <v>844</v>
      </c>
      <c r="Q71" s="451" t="s">
        <v>845</v>
      </c>
      <c r="R71" s="358" t="s">
        <v>846</v>
      </c>
      <c r="S71" s="16"/>
      <c r="T71" s="16"/>
      <c r="U71" s="16"/>
      <c r="V71" s="148" t="s">
        <v>851</v>
      </c>
      <c r="W71" s="16"/>
      <c r="X71" s="16"/>
      <c r="Y71" s="16"/>
      <c r="Z71" s="16"/>
      <c r="AA71" s="16"/>
      <c r="AB71" s="16"/>
      <c r="AC71" s="16"/>
      <c r="AD71" s="148" t="s">
        <v>678</v>
      </c>
      <c r="AE71" s="148" t="s">
        <v>741</v>
      </c>
      <c r="AF71" s="148" t="s">
        <v>753</v>
      </c>
      <c r="AG71" s="148">
        <v>1137</v>
      </c>
      <c r="AH71" s="148" t="s">
        <v>753</v>
      </c>
      <c r="AI71" s="148" t="s">
        <v>870</v>
      </c>
      <c r="AJ71" s="153" t="s">
        <v>871</v>
      </c>
      <c r="AK71" s="148">
        <v>0</v>
      </c>
      <c r="AL71" s="148" t="s">
        <v>872</v>
      </c>
      <c r="AM71" s="148" t="s">
        <v>904</v>
      </c>
      <c r="AN71" s="222" t="s">
        <v>873</v>
      </c>
    </row>
    <row r="72" spans="1:40" ht="76.5" x14ac:dyDescent="0.2">
      <c r="A72" s="210"/>
      <c r="B72" s="211" t="s">
        <v>424</v>
      </c>
      <c r="C72" s="103" t="s">
        <v>558</v>
      </c>
      <c r="D72" s="74" t="s">
        <v>559</v>
      </c>
      <c r="E72" s="74" t="s">
        <v>28</v>
      </c>
      <c r="F72" s="396"/>
      <c r="G72" s="480">
        <v>4.9000000000000002E-2</v>
      </c>
      <c r="H72" s="76" t="s">
        <v>197</v>
      </c>
      <c r="I72" s="76" t="s">
        <v>276</v>
      </c>
      <c r="J72" s="76"/>
      <c r="K72" s="77" t="s">
        <v>624</v>
      </c>
      <c r="L72" s="77" t="s">
        <v>625</v>
      </c>
      <c r="M72" s="171" t="s">
        <v>626</v>
      </c>
      <c r="N72" s="90">
        <v>42737</v>
      </c>
      <c r="O72" s="91">
        <v>43100</v>
      </c>
      <c r="P72" s="455" t="s">
        <v>627</v>
      </c>
      <c r="Q72" s="456" t="s">
        <v>628</v>
      </c>
      <c r="R72" s="363" t="s">
        <v>878</v>
      </c>
      <c r="S72" s="16"/>
      <c r="T72" s="16"/>
      <c r="U72" s="16"/>
      <c r="V72" s="16"/>
      <c r="W72" s="16"/>
      <c r="X72" s="16"/>
      <c r="Y72" s="16"/>
      <c r="Z72" s="16"/>
      <c r="AA72" s="16"/>
      <c r="AB72" s="16"/>
      <c r="AC72" s="16"/>
      <c r="AD72" s="74" t="s">
        <v>711</v>
      </c>
      <c r="AE72" s="74" t="s">
        <v>503</v>
      </c>
      <c r="AF72" s="74" t="s">
        <v>754</v>
      </c>
      <c r="AG72" s="74">
        <v>1076</v>
      </c>
      <c r="AH72" s="74" t="s">
        <v>754</v>
      </c>
      <c r="AI72" s="74" t="s">
        <v>755</v>
      </c>
      <c r="AJ72" s="172">
        <v>16190000000</v>
      </c>
      <c r="AK72" s="74"/>
      <c r="AL72" s="74"/>
      <c r="AM72" s="74"/>
      <c r="AN72" s="212" t="s">
        <v>1107</v>
      </c>
    </row>
    <row r="73" spans="1:40" ht="90" x14ac:dyDescent="0.2">
      <c r="A73" s="210"/>
      <c r="B73" s="211" t="s">
        <v>424</v>
      </c>
      <c r="C73" s="103" t="s">
        <v>558</v>
      </c>
      <c r="D73" s="74" t="s">
        <v>560</v>
      </c>
      <c r="E73" s="74" t="s">
        <v>37</v>
      </c>
      <c r="F73" s="396"/>
      <c r="G73" s="480">
        <v>4.9000000000000002E-2</v>
      </c>
      <c r="H73" s="76" t="s">
        <v>197</v>
      </c>
      <c r="I73" s="76" t="s">
        <v>276</v>
      </c>
      <c r="J73" s="76"/>
      <c r="K73" s="77" t="s">
        <v>629</v>
      </c>
      <c r="L73" s="77" t="s">
        <v>630</v>
      </c>
      <c r="M73" s="89" t="s">
        <v>631</v>
      </c>
      <c r="N73" s="173" t="s">
        <v>632</v>
      </c>
      <c r="O73" s="174">
        <v>43063</v>
      </c>
      <c r="P73" s="457" t="s">
        <v>905</v>
      </c>
      <c r="Q73" s="458" t="s">
        <v>633</v>
      </c>
      <c r="R73" s="364" t="s">
        <v>906</v>
      </c>
      <c r="S73" s="16"/>
      <c r="T73" s="16"/>
      <c r="U73" s="16"/>
      <c r="V73" s="16"/>
      <c r="W73" s="16"/>
      <c r="X73" s="16"/>
      <c r="Y73" s="16"/>
      <c r="Z73" s="16"/>
      <c r="AA73" s="16"/>
      <c r="AB73" s="16"/>
      <c r="AC73" s="16"/>
      <c r="AD73" s="74" t="s">
        <v>711</v>
      </c>
      <c r="AE73" s="74" t="s">
        <v>503</v>
      </c>
      <c r="AF73" s="74" t="s">
        <v>756</v>
      </c>
      <c r="AG73" s="74">
        <v>1077</v>
      </c>
      <c r="AH73" s="74" t="s">
        <v>756</v>
      </c>
      <c r="AI73" s="120" t="s">
        <v>881</v>
      </c>
      <c r="AJ73" s="172">
        <v>21824000</v>
      </c>
      <c r="AK73" s="120"/>
      <c r="AL73" s="120"/>
      <c r="AM73" s="128"/>
      <c r="AN73" s="218" t="s">
        <v>907</v>
      </c>
    </row>
    <row r="74" spans="1:40" ht="114.75" x14ac:dyDescent="0.2">
      <c r="A74" s="210"/>
      <c r="B74" s="211" t="s">
        <v>424</v>
      </c>
      <c r="C74" s="103" t="s">
        <v>558</v>
      </c>
      <c r="D74" s="74" t="s">
        <v>561</v>
      </c>
      <c r="E74" s="74" t="s">
        <v>882</v>
      </c>
      <c r="F74" s="396"/>
      <c r="G74" s="480">
        <v>4.9000000000000002E-2</v>
      </c>
      <c r="H74" s="76" t="s">
        <v>197</v>
      </c>
      <c r="I74" s="76" t="s">
        <v>276</v>
      </c>
      <c r="J74" s="76"/>
      <c r="K74" s="175" t="s">
        <v>634</v>
      </c>
      <c r="L74" s="175" t="s">
        <v>635</v>
      </c>
      <c r="M74" s="89" t="s">
        <v>636</v>
      </c>
      <c r="N74" s="90">
        <v>42737</v>
      </c>
      <c r="O74" s="91">
        <v>43100</v>
      </c>
      <c r="P74" s="459" t="s">
        <v>637</v>
      </c>
      <c r="Q74" s="437" t="s">
        <v>638</v>
      </c>
      <c r="R74" s="346" t="s">
        <v>639</v>
      </c>
      <c r="S74" s="16"/>
      <c r="T74" s="16"/>
      <c r="U74" s="16"/>
      <c r="V74" s="16"/>
      <c r="W74" s="16"/>
      <c r="X74" s="16"/>
      <c r="Y74" s="16"/>
      <c r="Z74" s="16"/>
      <c r="AA74" s="16"/>
      <c r="AB74" s="16"/>
      <c r="AC74" s="16"/>
      <c r="AD74" s="74" t="s">
        <v>748</v>
      </c>
      <c r="AE74" s="74" t="s">
        <v>741</v>
      </c>
      <c r="AF74" s="74" t="s">
        <v>757</v>
      </c>
      <c r="AG74" s="74">
        <v>1146</v>
      </c>
      <c r="AH74" s="74" t="s">
        <v>757</v>
      </c>
      <c r="AI74" s="74" t="s">
        <v>758</v>
      </c>
      <c r="AJ74" s="176">
        <v>5358082133</v>
      </c>
      <c r="AK74" s="177"/>
      <c r="AL74" s="178">
        <f>AK74/AJ74</f>
        <v>0</v>
      </c>
      <c r="AM74" s="179"/>
      <c r="AN74" s="212" t="s">
        <v>908</v>
      </c>
    </row>
    <row r="75" spans="1:40" ht="90" x14ac:dyDescent="0.2">
      <c r="A75" s="210"/>
      <c r="B75" s="223" t="s">
        <v>424</v>
      </c>
      <c r="C75" s="102" t="s">
        <v>558</v>
      </c>
      <c r="D75" s="181" t="s">
        <v>562</v>
      </c>
      <c r="E75" s="180" t="s">
        <v>1</v>
      </c>
      <c r="F75" s="180"/>
      <c r="G75" s="480">
        <v>4.9000000000000002E-2</v>
      </c>
      <c r="H75" s="76" t="s">
        <v>197</v>
      </c>
      <c r="I75" s="76" t="s">
        <v>276</v>
      </c>
      <c r="J75" s="182"/>
      <c r="K75" s="183" t="s">
        <v>640</v>
      </c>
      <c r="L75" s="184">
        <v>6605400</v>
      </c>
      <c r="M75" s="89" t="s">
        <v>641</v>
      </c>
      <c r="N75" s="185">
        <v>42856</v>
      </c>
      <c r="O75" s="182" t="s">
        <v>642</v>
      </c>
      <c r="P75" s="460" t="s">
        <v>909</v>
      </c>
      <c r="Q75" s="460" t="s">
        <v>643</v>
      </c>
      <c r="R75" s="365" t="s">
        <v>644</v>
      </c>
      <c r="S75" s="16"/>
      <c r="T75" s="16"/>
      <c r="U75" s="16"/>
      <c r="V75" s="16"/>
      <c r="W75" s="16"/>
      <c r="X75" s="16"/>
      <c r="Y75" s="16"/>
      <c r="Z75" s="16"/>
      <c r="AA75" s="16"/>
      <c r="AB75" s="16"/>
      <c r="AC75" s="16"/>
      <c r="AD75" s="186" t="s">
        <v>711</v>
      </c>
      <c r="AE75" s="186" t="s">
        <v>503</v>
      </c>
      <c r="AF75" s="186" t="s">
        <v>759</v>
      </c>
      <c r="AG75" s="186">
        <v>1147</v>
      </c>
      <c r="AH75" s="186" t="s">
        <v>759</v>
      </c>
      <c r="AI75" s="186" t="s">
        <v>760</v>
      </c>
      <c r="AJ75" s="143">
        <v>6523000000</v>
      </c>
      <c r="AK75" s="74"/>
      <c r="AL75" s="74"/>
      <c r="AM75" s="74"/>
      <c r="AN75" s="212" t="s">
        <v>910</v>
      </c>
    </row>
    <row r="76" spans="1:40" ht="89.25" x14ac:dyDescent="0.2">
      <c r="A76" s="210"/>
      <c r="B76" s="214" t="s">
        <v>423</v>
      </c>
      <c r="C76" s="117" t="s">
        <v>529</v>
      </c>
      <c r="D76" s="117" t="s">
        <v>563</v>
      </c>
      <c r="E76" s="117" t="s">
        <v>552</v>
      </c>
      <c r="F76" s="117"/>
      <c r="G76" s="479">
        <v>0.222</v>
      </c>
      <c r="H76" s="149" t="s">
        <v>197</v>
      </c>
      <c r="I76" s="149" t="s">
        <v>362</v>
      </c>
      <c r="J76" s="149"/>
      <c r="K76" s="149" t="s">
        <v>911</v>
      </c>
      <c r="L76" s="149" t="s">
        <v>645</v>
      </c>
      <c r="M76" s="149" t="s">
        <v>646</v>
      </c>
      <c r="N76" s="151"/>
      <c r="O76" s="152"/>
      <c r="P76" s="149" t="s">
        <v>647</v>
      </c>
      <c r="Q76" s="148" t="s">
        <v>932</v>
      </c>
      <c r="R76" s="149" t="s">
        <v>648</v>
      </c>
      <c r="S76" s="16"/>
      <c r="T76" s="16"/>
      <c r="U76" s="16"/>
      <c r="V76" s="16"/>
      <c r="W76" s="16"/>
      <c r="X76" s="16"/>
      <c r="Y76" s="16"/>
      <c r="Z76" s="16"/>
      <c r="AA76" s="16"/>
      <c r="AB76" s="16"/>
      <c r="AC76" s="16"/>
      <c r="AD76" s="148" t="s">
        <v>502</v>
      </c>
      <c r="AE76" s="148" t="s">
        <v>503</v>
      </c>
      <c r="AF76" s="148" t="s">
        <v>761</v>
      </c>
      <c r="AG76" s="148">
        <v>982</v>
      </c>
      <c r="AH76" s="148" t="s">
        <v>761</v>
      </c>
      <c r="AI76" s="149" t="s">
        <v>912</v>
      </c>
      <c r="AJ76" s="187">
        <v>2181568469</v>
      </c>
      <c r="AK76" s="188">
        <v>0.37192788397744603</v>
      </c>
      <c r="AL76" s="148" t="s">
        <v>762</v>
      </c>
      <c r="AM76" s="148" t="s">
        <v>762</v>
      </c>
      <c r="AN76" s="220" t="s">
        <v>763</v>
      </c>
    </row>
    <row r="77" spans="1:40" ht="108.75" customHeight="1" x14ac:dyDescent="0.2">
      <c r="A77" s="210"/>
      <c r="B77" s="214" t="s">
        <v>423</v>
      </c>
      <c r="C77" s="117" t="s">
        <v>529</v>
      </c>
      <c r="D77" s="117" t="s">
        <v>564</v>
      </c>
      <c r="E77" s="117" t="s">
        <v>552</v>
      </c>
      <c r="F77" s="117"/>
      <c r="G77" s="479">
        <v>0.222</v>
      </c>
      <c r="H77" s="149" t="s">
        <v>197</v>
      </c>
      <c r="I77" s="149" t="s">
        <v>362</v>
      </c>
      <c r="J77" s="149"/>
      <c r="K77" s="149" t="s">
        <v>649</v>
      </c>
      <c r="L77" s="149" t="s">
        <v>650</v>
      </c>
      <c r="M77" s="149" t="s">
        <v>651</v>
      </c>
      <c r="N77" s="151"/>
      <c r="O77" s="152"/>
      <c r="P77" s="149" t="s">
        <v>652</v>
      </c>
      <c r="Q77" s="148" t="s">
        <v>933</v>
      </c>
      <c r="R77" s="149" t="s">
        <v>653</v>
      </c>
      <c r="S77" s="16"/>
      <c r="T77" s="16"/>
      <c r="U77" s="16"/>
      <c r="V77" s="16"/>
      <c r="W77" s="16"/>
      <c r="X77" s="16"/>
      <c r="Y77" s="16"/>
      <c r="Z77" s="16"/>
      <c r="AA77" s="16"/>
      <c r="AB77" s="16"/>
      <c r="AC77" s="16"/>
      <c r="AD77" s="148" t="s">
        <v>748</v>
      </c>
      <c r="AE77" s="148" t="s">
        <v>741</v>
      </c>
      <c r="AF77" s="148" t="s">
        <v>764</v>
      </c>
      <c r="AG77" s="148">
        <v>996</v>
      </c>
      <c r="AH77" s="148" t="s">
        <v>764</v>
      </c>
      <c r="AI77" s="148" t="s">
        <v>765</v>
      </c>
      <c r="AJ77" s="187">
        <v>32000000</v>
      </c>
      <c r="AK77" s="188">
        <v>5.4555666972643099E-3</v>
      </c>
      <c r="AL77" s="148" t="s">
        <v>762</v>
      </c>
      <c r="AM77" s="148" t="s">
        <v>762</v>
      </c>
      <c r="AN77" s="220" t="s">
        <v>766</v>
      </c>
    </row>
    <row r="78" spans="1:40" ht="165.75" x14ac:dyDescent="0.2">
      <c r="A78" s="210"/>
      <c r="B78" s="214" t="s">
        <v>423</v>
      </c>
      <c r="C78" s="117" t="s">
        <v>529</v>
      </c>
      <c r="D78" s="117" t="s">
        <v>492</v>
      </c>
      <c r="E78" s="117" t="s">
        <v>441</v>
      </c>
      <c r="F78" s="117"/>
      <c r="G78" s="479">
        <v>0.222</v>
      </c>
      <c r="H78" s="149" t="s">
        <v>197</v>
      </c>
      <c r="I78" s="149" t="s">
        <v>362</v>
      </c>
      <c r="J78" s="149"/>
      <c r="K78" s="149" t="s">
        <v>654</v>
      </c>
      <c r="L78" s="149" t="s">
        <v>655</v>
      </c>
      <c r="M78" s="149" t="s">
        <v>656</v>
      </c>
      <c r="N78" s="151"/>
      <c r="O78" s="152"/>
      <c r="P78" s="149" t="s">
        <v>652</v>
      </c>
      <c r="Q78" s="148" t="s">
        <v>933</v>
      </c>
      <c r="R78" s="149" t="s">
        <v>653</v>
      </c>
      <c r="S78" s="16"/>
      <c r="T78" s="16"/>
      <c r="U78" s="16"/>
      <c r="V78" s="16"/>
      <c r="W78" s="16"/>
      <c r="X78" s="16"/>
      <c r="Y78" s="16"/>
      <c r="Z78" s="16"/>
      <c r="AA78" s="16"/>
      <c r="AB78" s="16"/>
      <c r="AC78" s="16"/>
      <c r="AD78" s="148" t="s">
        <v>678</v>
      </c>
      <c r="AE78" s="148" t="s">
        <v>741</v>
      </c>
      <c r="AF78" s="148" t="s">
        <v>767</v>
      </c>
      <c r="AG78" s="148">
        <v>1017</v>
      </c>
      <c r="AH78" s="148" t="s">
        <v>767</v>
      </c>
      <c r="AI78" s="148" t="s">
        <v>768</v>
      </c>
      <c r="AJ78" s="187">
        <v>3652000000</v>
      </c>
      <c r="AK78" s="188">
        <v>0.62261654932528898</v>
      </c>
      <c r="AL78" s="148" t="s">
        <v>762</v>
      </c>
      <c r="AM78" s="148" t="s">
        <v>762</v>
      </c>
      <c r="AN78" s="220" t="s">
        <v>766</v>
      </c>
    </row>
    <row r="79" spans="1:40" ht="360" x14ac:dyDescent="0.2">
      <c r="B79" s="475" t="s">
        <v>423</v>
      </c>
      <c r="C79" s="329" t="s">
        <v>529</v>
      </c>
      <c r="D79" s="329" t="s">
        <v>565</v>
      </c>
      <c r="E79" s="329" t="s">
        <v>51</v>
      </c>
      <c r="F79" s="329"/>
      <c r="G79" s="479">
        <v>0.222</v>
      </c>
      <c r="H79" s="330" t="s">
        <v>197</v>
      </c>
      <c r="I79" s="330" t="s">
        <v>345</v>
      </c>
      <c r="J79" s="323" t="s">
        <v>657</v>
      </c>
      <c r="K79" s="330" t="s">
        <v>913</v>
      </c>
      <c r="L79" s="323">
        <v>4320410</v>
      </c>
      <c r="M79" s="331" t="s">
        <v>658</v>
      </c>
      <c r="N79" s="313">
        <v>42756</v>
      </c>
      <c r="O79" s="314">
        <v>43100</v>
      </c>
      <c r="P79" s="332" t="s">
        <v>914</v>
      </c>
      <c r="Q79" s="333" t="s">
        <v>659</v>
      </c>
      <c r="R79" s="333" t="s">
        <v>1078</v>
      </c>
      <c r="S79" s="333" t="s">
        <v>1079</v>
      </c>
      <c r="T79" s="333" t="s">
        <v>1078</v>
      </c>
      <c r="U79" s="333" t="s">
        <v>1080</v>
      </c>
      <c r="V79" s="334">
        <v>0</v>
      </c>
      <c r="W79" s="335">
        <v>0</v>
      </c>
      <c r="X79" s="334">
        <v>0</v>
      </c>
      <c r="Y79" s="335">
        <v>0</v>
      </c>
      <c r="Z79" s="334">
        <v>0</v>
      </c>
      <c r="AA79" s="335">
        <v>0</v>
      </c>
      <c r="AB79" s="334">
        <v>0</v>
      </c>
      <c r="AC79" s="335">
        <v>0</v>
      </c>
      <c r="AD79" s="333" t="s">
        <v>502</v>
      </c>
      <c r="AE79" s="333" t="s">
        <v>503</v>
      </c>
      <c r="AF79" s="333" t="s">
        <v>769</v>
      </c>
      <c r="AG79" s="334">
        <v>1115</v>
      </c>
      <c r="AH79" s="333" t="s">
        <v>769</v>
      </c>
      <c r="AI79" s="333" t="s">
        <v>770</v>
      </c>
      <c r="AJ79" s="336">
        <f>30000000+15000000+4000000+16000000</f>
        <v>65000000</v>
      </c>
      <c r="AK79" s="189">
        <f>65/684</f>
        <v>9.5029239766081866E-2</v>
      </c>
      <c r="AL79" s="336">
        <v>0</v>
      </c>
      <c r="AM79" s="333" t="s">
        <v>771</v>
      </c>
      <c r="AN79" s="337" t="s">
        <v>1081</v>
      </c>
    </row>
    <row r="80" spans="1:40" ht="89.25" x14ac:dyDescent="0.2">
      <c r="B80" s="310" t="s">
        <v>423</v>
      </c>
      <c r="C80" s="311" t="s">
        <v>529</v>
      </c>
      <c r="D80" s="311" t="s">
        <v>566</v>
      </c>
      <c r="E80" s="311" t="s">
        <v>552</v>
      </c>
      <c r="F80" s="311"/>
      <c r="G80" s="479">
        <v>0.222</v>
      </c>
      <c r="H80" s="316" t="s">
        <v>197</v>
      </c>
      <c r="I80" s="316" t="s">
        <v>304</v>
      </c>
      <c r="J80" s="318" t="s">
        <v>657</v>
      </c>
      <c r="K80" s="318" t="s">
        <v>915</v>
      </c>
      <c r="L80" s="323" t="s">
        <v>660</v>
      </c>
      <c r="M80" s="324" t="s">
        <v>661</v>
      </c>
      <c r="N80" s="313">
        <v>42756</v>
      </c>
      <c r="O80" s="314">
        <v>43100</v>
      </c>
      <c r="P80" s="318" t="s">
        <v>1082</v>
      </c>
      <c r="Q80" s="318" t="s">
        <v>1083</v>
      </c>
      <c r="R80" s="318" t="s">
        <v>1084</v>
      </c>
      <c r="S80" s="318" t="s">
        <v>1084</v>
      </c>
      <c r="T80" s="318" t="s">
        <v>1084</v>
      </c>
      <c r="U80" s="318" t="s">
        <v>1085</v>
      </c>
      <c r="V80" s="338">
        <v>23</v>
      </c>
      <c r="W80" s="339">
        <v>0.41070000000000001</v>
      </c>
      <c r="X80" s="326"/>
      <c r="Y80" s="326"/>
      <c r="Z80" s="326"/>
      <c r="AA80" s="326"/>
      <c r="AB80" s="326"/>
      <c r="AC80" s="326"/>
      <c r="AD80" s="317" t="s">
        <v>502</v>
      </c>
      <c r="AE80" s="317" t="s">
        <v>503</v>
      </c>
      <c r="AF80" s="317" t="s">
        <v>772</v>
      </c>
      <c r="AG80" s="317">
        <v>1001</v>
      </c>
      <c r="AH80" s="317" t="s">
        <v>772</v>
      </c>
      <c r="AI80" s="317" t="s">
        <v>883</v>
      </c>
      <c r="AJ80" s="340">
        <v>763914410</v>
      </c>
      <c r="AK80" s="325">
        <v>0</v>
      </c>
      <c r="AL80" s="340">
        <v>346836415</v>
      </c>
      <c r="AM80" s="318"/>
      <c r="AN80" s="328" t="s">
        <v>891</v>
      </c>
    </row>
    <row r="81" spans="2:40" ht="127.5" x14ac:dyDescent="0.2">
      <c r="B81" s="310" t="s">
        <v>423</v>
      </c>
      <c r="C81" s="311" t="s">
        <v>529</v>
      </c>
      <c r="D81" s="311" t="s">
        <v>567</v>
      </c>
      <c r="E81" s="311" t="s">
        <v>9</v>
      </c>
      <c r="F81" s="311"/>
      <c r="G81" s="479">
        <v>0.222</v>
      </c>
      <c r="H81" s="316" t="s">
        <v>197</v>
      </c>
      <c r="I81" s="316" t="s">
        <v>304</v>
      </c>
      <c r="J81" s="318" t="s">
        <v>657</v>
      </c>
      <c r="K81" s="323" t="s">
        <v>662</v>
      </c>
      <c r="L81" s="323">
        <v>2889988</v>
      </c>
      <c r="M81" s="324" t="s">
        <v>663</v>
      </c>
      <c r="N81" s="313">
        <v>42756</v>
      </c>
      <c r="O81" s="314">
        <v>43100</v>
      </c>
      <c r="P81" s="318" t="s">
        <v>1086</v>
      </c>
      <c r="Q81" s="318" t="s">
        <v>1087</v>
      </c>
      <c r="R81" s="341">
        <v>17600</v>
      </c>
      <c r="S81" s="341">
        <v>17600</v>
      </c>
      <c r="T81" s="341">
        <v>17600</v>
      </c>
      <c r="U81" s="341">
        <v>15918</v>
      </c>
      <c r="V81" s="341">
        <v>20213</v>
      </c>
      <c r="W81" s="339">
        <v>1.1485000000000001</v>
      </c>
      <c r="X81" s="326"/>
      <c r="Y81" s="326"/>
      <c r="Z81" s="326"/>
      <c r="AA81" s="326"/>
      <c r="AB81" s="326"/>
      <c r="AC81" s="326"/>
      <c r="AD81" s="317" t="s">
        <v>502</v>
      </c>
      <c r="AE81" s="317" t="s">
        <v>503</v>
      </c>
      <c r="AF81" s="317" t="s">
        <v>773</v>
      </c>
      <c r="AG81" s="317">
        <v>1003</v>
      </c>
      <c r="AH81" s="317" t="s">
        <v>773</v>
      </c>
      <c r="AI81" s="317" t="s">
        <v>774</v>
      </c>
      <c r="AJ81" s="340">
        <v>15201197251</v>
      </c>
      <c r="AK81" s="325">
        <v>1</v>
      </c>
      <c r="AL81" s="342">
        <v>0.93200000000000005</v>
      </c>
      <c r="AM81" s="318" t="s">
        <v>1088</v>
      </c>
      <c r="AN81" s="328" t="s">
        <v>1089</v>
      </c>
    </row>
    <row r="82" spans="2:40" ht="76.5" x14ac:dyDescent="0.2">
      <c r="B82" s="310" t="s">
        <v>423</v>
      </c>
      <c r="C82" s="311" t="s">
        <v>529</v>
      </c>
      <c r="D82" s="311" t="s">
        <v>568</v>
      </c>
      <c r="E82" s="311" t="s">
        <v>552</v>
      </c>
      <c r="F82" s="311"/>
      <c r="G82" s="479">
        <v>0.222</v>
      </c>
      <c r="H82" s="316" t="s">
        <v>197</v>
      </c>
      <c r="I82" s="316" t="s">
        <v>304</v>
      </c>
      <c r="J82" s="318" t="s">
        <v>657</v>
      </c>
      <c r="K82" s="323" t="s">
        <v>664</v>
      </c>
      <c r="L82" s="323" t="s">
        <v>916</v>
      </c>
      <c r="M82" s="324" t="s">
        <v>665</v>
      </c>
      <c r="N82" s="313">
        <v>42756</v>
      </c>
      <c r="O82" s="314">
        <v>43100</v>
      </c>
      <c r="P82" s="318" t="s">
        <v>1073</v>
      </c>
      <c r="Q82" s="318" t="s">
        <v>1074</v>
      </c>
      <c r="R82" s="318">
        <v>6</v>
      </c>
      <c r="S82" s="318">
        <v>6</v>
      </c>
      <c r="T82" s="318">
        <v>6</v>
      </c>
      <c r="U82" s="318">
        <v>6</v>
      </c>
      <c r="V82" s="318">
        <v>6</v>
      </c>
      <c r="W82" s="325">
        <v>1</v>
      </c>
      <c r="X82" s="326"/>
      <c r="Y82" s="326"/>
      <c r="Z82" s="326"/>
      <c r="AA82" s="326"/>
      <c r="AB82" s="326"/>
      <c r="AC82" s="326"/>
      <c r="AD82" s="317" t="s">
        <v>678</v>
      </c>
      <c r="AE82" s="317" t="s">
        <v>741</v>
      </c>
      <c r="AF82" s="317" t="s">
        <v>775</v>
      </c>
      <c r="AG82" s="317">
        <v>1006</v>
      </c>
      <c r="AH82" s="317" t="s">
        <v>775</v>
      </c>
      <c r="AI82" s="317" t="s">
        <v>1075</v>
      </c>
      <c r="AJ82" s="327">
        <v>4860370545</v>
      </c>
      <c r="AK82" s="325">
        <v>1</v>
      </c>
      <c r="AL82" s="325">
        <v>1</v>
      </c>
      <c r="AM82" s="318" t="s">
        <v>1076</v>
      </c>
      <c r="AN82" s="328" t="s">
        <v>1077</v>
      </c>
    </row>
    <row r="83" spans="2:40" ht="102" x14ac:dyDescent="0.2">
      <c r="B83" s="310" t="s">
        <v>423</v>
      </c>
      <c r="C83" s="311" t="s">
        <v>529</v>
      </c>
      <c r="D83" s="311" t="s">
        <v>569</v>
      </c>
      <c r="E83" s="145" t="s">
        <v>0</v>
      </c>
      <c r="F83" s="145"/>
      <c r="G83" s="479">
        <v>0.222</v>
      </c>
      <c r="H83" s="312" t="s">
        <v>197</v>
      </c>
      <c r="I83" s="312" t="s">
        <v>371</v>
      </c>
      <c r="J83" s="312"/>
      <c r="K83" s="313" t="s">
        <v>1069</v>
      </c>
      <c r="L83" s="314" t="s">
        <v>1070</v>
      </c>
      <c r="M83" s="315" t="s">
        <v>666</v>
      </c>
      <c r="N83" s="313">
        <v>42736</v>
      </c>
      <c r="O83" s="314">
        <v>43100</v>
      </c>
      <c r="P83" s="316" t="s">
        <v>667</v>
      </c>
      <c r="Q83" s="317" t="s">
        <v>668</v>
      </c>
      <c r="R83" s="318">
        <v>93</v>
      </c>
      <c r="S83" s="318">
        <v>93</v>
      </c>
      <c r="T83" s="318">
        <v>93</v>
      </c>
      <c r="U83" s="318">
        <v>10</v>
      </c>
      <c r="V83" s="319"/>
      <c r="W83" s="320"/>
      <c r="X83" s="319"/>
      <c r="Y83" s="320"/>
      <c r="Z83" s="319"/>
      <c r="AA83" s="320"/>
      <c r="AB83" s="319"/>
      <c r="AC83" s="320"/>
      <c r="AD83" s="317" t="s">
        <v>678</v>
      </c>
      <c r="AE83" s="317" t="s">
        <v>741</v>
      </c>
      <c r="AF83" s="317" t="s">
        <v>776</v>
      </c>
      <c r="AG83" s="317">
        <v>10</v>
      </c>
      <c r="AH83" s="317" t="s">
        <v>776</v>
      </c>
      <c r="AI83" s="317" t="s">
        <v>917</v>
      </c>
      <c r="AJ83" s="321" t="s">
        <v>1071</v>
      </c>
      <c r="AK83" s="317" t="s">
        <v>1072</v>
      </c>
      <c r="AL83" s="321"/>
      <c r="AM83" s="317"/>
      <c r="AN83" s="322" t="s">
        <v>777</v>
      </c>
    </row>
    <row r="84" spans="2:40" ht="168" x14ac:dyDescent="0.2">
      <c r="B84" s="461" t="s">
        <v>421</v>
      </c>
      <c r="C84" s="74" t="s">
        <v>547</v>
      </c>
      <c r="D84" s="74" t="s">
        <v>570</v>
      </c>
      <c r="E84" s="74" t="s">
        <v>457</v>
      </c>
      <c r="F84" s="396"/>
      <c r="G84" s="480">
        <v>6.0999999999999999E-2</v>
      </c>
      <c r="H84" s="76" t="s">
        <v>193</v>
      </c>
      <c r="I84" s="76" t="s">
        <v>918</v>
      </c>
      <c r="J84" s="75" t="s">
        <v>657</v>
      </c>
      <c r="K84" s="76" t="s">
        <v>919</v>
      </c>
      <c r="L84" s="76" t="s">
        <v>669</v>
      </c>
      <c r="M84" s="89" t="s">
        <v>670</v>
      </c>
      <c r="N84" s="431"/>
      <c r="O84" s="431"/>
      <c r="P84" s="437"/>
      <c r="Q84" s="432"/>
      <c r="R84" s="78" t="s">
        <v>671</v>
      </c>
      <c r="S84" s="16"/>
      <c r="T84" s="16"/>
      <c r="U84" s="16"/>
      <c r="V84" s="16"/>
      <c r="W84" s="16"/>
      <c r="X84" s="16"/>
      <c r="Y84" s="16"/>
      <c r="Z84" s="16"/>
      <c r="AA84" s="16"/>
      <c r="AB84" s="16"/>
      <c r="AC84" s="16"/>
      <c r="AD84" s="74" t="s">
        <v>778</v>
      </c>
      <c r="AE84" s="74" t="s">
        <v>779</v>
      </c>
      <c r="AF84" s="74" t="s">
        <v>780</v>
      </c>
      <c r="AG84" s="99">
        <v>1023</v>
      </c>
      <c r="AH84" s="74" t="s">
        <v>780</v>
      </c>
      <c r="AI84" s="74" t="s">
        <v>781</v>
      </c>
      <c r="AJ84" s="96" t="s">
        <v>920</v>
      </c>
      <c r="AK84" s="74"/>
      <c r="AL84" s="74"/>
      <c r="AM84" s="74"/>
      <c r="AN84" s="212" t="s">
        <v>921</v>
      </c>
    </row>
    <row r="85" spans="2:40" ht="153" x14ac:dyDescent="0.2">
      <c r="B85" s="211" t="s">
        <v>425</v>
      </c>
      <c r="C85" s="74" t="s">
        <v>532</v>
      </c>
      <c r="D85" s="74" t="s">
        <v>571</v>
      </c>
      <c r="E85" s="74" t="s">
        <v>58</v>
      </c>
      <c r="F85" s="396"/>
      <c r="G85" s="284">
        <v>7.3999999999999996E-2</v>
      </c>
      <c r="H85" s="76" t="s">
        <v>193</v>
      </c>
      <c r="I85" s="76" t="s">
        <v>918</v>
      </c>
      <c r="J85" s="75" t="s">
        <v>657</v>
      </c>
      <c r="K85" s="76" t="s">
        <v>919</v>
      </c>
      <c r="L85" s="76" t="s">
        <v>669</v>
      </c>
      <c r="M85" s="89" t="s">
        <v>670</v>
      </c>
      <c r="N85" s="431"/>
      <c r="O85" s="431"/>
      <c r="P85" s="437"/>
      <c r="Q85" s="432"/>
      <c r="R85" s="76" t="s">
        <v>672</v>
      </c>
      <c r="S85" s="16"/>
      <c r="T85" s="16"/>
      <c r="U85" s="16"/>
      <c r="V85" s="16"/>
      <c r="W85" s="16"/>
      <c r="X85" s="16"/>
      <c r="Y85" s="16"/>
      <c r="Z85" s="16"/>
      <c r="AA85" s="16"/>
      <c r="AB85" s="16"/>
      <c r="AC85" s="16"/>
      <c r="AD85" s="74" t="s">
        <v>782</v>
      </c>
      <c r="AE85" s="74" t="s">
        <v>783</v>
      </c>
      <c r="AF85" s="74" t="s">
        <v>784</v>
      </c>
      <c r="AG85" s="99">
        <v>1025</v>
      </c>
      <c r="AH85" s="74" t="s">
        <v>784</v>
      </c>
      <c r="AI85" s="74" t="s">
        <v>785</v>
      </c>
      <c r="AJ85" s="74" t="s">
        <v>786</v>
      </c>
      <c r="AK85" s="74"/>
      <c r="AL85" s="74"/>
      <c r="AM85" s="74"/>
      <c r="AN85" s="212" t="s">
        <v>921</v>
      </c>
    </row>
    <row r="86" spans="2:40" ht="105" x14ac:dyDescent="0.25">
      <c r="B86" s="211" t="s">
        <v>423</v>
      </c>
      <c r="C86" s="74" t="s">
        <v>529</v>
      </c>
      <c r="D86" s="190" t="s">
        <v>799</v>
      </c>
      <c r="E86" s="190" t="s">
        <v>36</v>
      </c>
      <c r="F86" s="413"/>
      <c r="G86" s="479">
        <v>0.222</v>
      </c>
      <c r="H86" s="190" t="s">
        <v>193</v>
      </c>
      <c r="I86" s="190" t="s">
        <v>301</v>
      </c>
      <c r="J86" s="191"/>
      <c r="K86" s="190" t="s">
        <v>800</v>
      </c>
      <c r="L86" s="192">
        <v>2170711</v>
      </c>
      <c r="M86" s="192" t="s">
        <v>801</v>
      </c>
      <c r="N86" s="193">
        <v>42736</v>
      </c>
      <c r="O86" s="193">
        <v>43100</v>
      </c>
      <c r="P86" s="194" t="s">
        <v>802</v>
      </c>
      <c r="Q86" s="190" t="s">
        <v>803</v>
      </c>
      <c r="R86" s="111" t="s">
        <v>804</v>
      </c>
      <c r="S86" s="16"/>
      <c r="T86" s="16"/>
      <c r="U86" s="16"/>
      <c r="V86" s="16"/>
      <c r="W86" s="16"/>
      <c r="X86" s="16"/>
      <c r="Y86" s="16"/>
      <c r="Z86" s="16"/>
      <c r="AA86" s="16"/>
      <c r="AB86" s="16"/>
      <c r="AC86" s="16"/>
      <c r="AD86" s="190" t="s">
        <v>809</v>
      </c>
      <c r="AE86" s="190" t="s">
        <v>810</v>
      </c>
      <c r="AF86" s="190" t="s">
        <v>811</v>
      </c>
      <c r="AG86" s="192" t="s">
        <v>812</v>
      </c>
      <c r="AH86" s="190" t="s">
        <v>787</v>
      </c>
      <c r="AI86" s="190" t="s">
        <v>813</v>
      </c>
      <c r="AJ86" s="195">
        <v>159596149.73262033</v>
      </c>
      <c r="AK86" s="196">
        <v>0.13</v>
      </c>
      <c r="AL86" s="191"/>
      <c r="AM86" s="191"/>
      <c r="AN86" s="224" t="s">
        <v>814</v>
      </c>
    </row>
    <row r="87" spans="2:40" ht="105" x14ac:dyDescent="0.25">
      <c r="B87" s="211" t="s">
        <v>423</v>
      </c>
      <c r="C87" s="74" t="s">
        <v>529</v>
      </c>
      <c r="D87" s="190" t="s">
        <v>805</v>
      </c>
      <c r="E87" s="190" t="s">
        <v>36</v>
      </c>
      <c r="F87" s="413"/>
      <c r="G87" s="479">
        <v>0.222</v>
      </c>
      <c r="H87" s="190" t="s">
        <v>193</v>
      </c>
      <c r="I87" s="190" t="s">
        <v>301</v>
      </c>
      <c r="J87" s="191"/>
      <c r="K87" s="190" t="s">
        <v>800</v>
      </c>
      <c r="L87" s="192">
        <v>2170711</v>
      </c>
      <c r="M87" s="192" t="s">
        <v>801</v>
      </c>
      <c r="N87" s="193">
        <v>43009</v>
      </c>
      <c r="O87" s="193">
        <v>43039</v>
      </c>
      <c r="P87" s="194" t="s">
        <v>806</v>
      </c>
      <c r="Q87" s="190" t="s">
        <v>807</v>
      </c>
      <c r="R87" s="111" t="s">
        <v>808</v>
      </c>
      <c r="S87" s="16"/>
      <c r="T87" s="16"/>
      <c r="U87" s="16"/>
      <c r="V87" s="16"/>
      <c r="W87" s="16"/>
      <c r="X87" s="16"/>
      <c r="Y87" s="16"/>
      <c r="Z87" s="16"/>
      <c r="AA87" s="16"/>
      <c r="AB87" s="16"/>
      <c r="AC87" s="16"/>
      <c r="AD87" s="190" t="s">
        <v>809</v>
      </c>
      <c r="AE87" s="190" t="s">
        <v>810</v>
      </c>
      <c r="AF87" s="190" t="s">
        <v>811</v>
      </c>
      <c r="AG87" s="111" t="s">
        <v>812</v>
      </c>
      <c r="AH87" s="190" t="s">
        <v>787</v>
      </c>
      <c r="AI87" s="190" t="s">
        <v>813</v>
      </c>
      <c r="AJ87" s="195">
        <v>245778070.58823529</v>
      </c>
      <c r="AK87" s="196">
        <v>0.21</v>
      </c>
      <c r="AL87" s="191"/>
      <c r="AM87" s="191"/>
      <c r="AN87" s="225"/>
    </row>
    <row r="88" spans="2:40" ht="127.5" x14ac:dyDescent="0.2">
      <c r="B88" s="211" t="s">
        <v>421</v>
      </c>
      <c r="C88" s="74" t="s">
        <v>547</v>
      </c>
      <c r="D88" s="74" t="s">
        <v>572</v>
      </c>
      <c r="E88" s="74" t="s">
        <v>16</v>
      </c>
      <c r="F88" s="396"/>
      <c r="G88" s="480">
        <v>6.0999999999999999E-2</v>
      </c>
      <c r="H88" s="76" t="s">
        <v>193</v>
      </c>
      <c r="I88" s="76" t="s">
        <v>272</v>
      </c>
      <c r="J88" s="76"/>
      <c r="K88" s="76" t="s">
        <v>673</v>
      </c>
      <c r="L88" s="76" t="s">
        <v>922</v>
      </c>
      <c r="M88" s="89" t="s">
        <v>674</v>
      </c>
      <c r="N88" s="431"/>
      <c r="O88" s="431"/>
      <c r="P88" s="437"/>
      <c r="Q88" s="432"/>
      <c r="R88" s="76" t="s">
        <v>675</v>
      </c>
      <c r="S88" s="16"/>
      <c r="T88" s="16"/>
      <c r="U88" s="16"/>
      <c r="V88" s="16"/>
      <c r="W88" s="16"/>
      <c r="X88" s="16"/>
      <c r="Y88" s="16"/>
      <c r="Z88" s="16"/>
      <c r="AA88" s="16"/>
      <c r="AB88" s="16"/>
      <c r="AC88" s="16"/>
      <c r="AD88" s="74" t="s">
        <v>778</v>
      </c>
      <c r="AE88" s="74" t="s">
        <v>779</v>
      </c>
      <c r="AF88" s="74" t="s">
        <v>788</v>
      </c>
      <c r="AG88" s="99">
        <v>1078</v>
      </c>
      <c r="AH88" s="99" t="s">
        <v>788</v>
      </c>
      <c r="AI88" s="74" t="s">
        <v>789</v>
      </c>
      <c r="AJ88" s="74" t="s">
        <v>790</v>
      </c>
      <c r="AK88" s="74"/>
      <c r="AL88" s="74"/>
      <c r="AM88" s="74"/>
      <c r="AN88" s="212" t="s">
        <v>891</v>
      </c>
    </row>
    <row r="89" spans="2:40" ht="102" x14ac:dyDescent="0.2">
      <c r="B89" s="211" t="s">
        <v>421</v>
      </c>
      <c r="C89" s="74" t="s">
        <v>547</v>
      </c>
      <c r="D89" s="74" t="s">
        <v>573</v>
      </c>
      <c r="E89" s="74" t="s">
        <v>448</v>
      </c>
      <c r="F89" s="396"/>
      <c r="G89" s="480">
        <v>6.0999999999999999E-2</v>
      </c>
      <c r="H89" s="76" t="s">
        <v>193</v>
      </c>
      <c r="I89" s="76" t="s">
        <v>272</v>
      </c>
      <c r="J89" s="76"/>
      <c r="K89" s="76" t="s">
        <v>673</v>
      </c>
      <c r="L89" s="76" t="s">
        <v>922</v>
      </c>
      <c r="M89" s="89" t="s">
        <v>674</v>
      </c>
      <c r="N89" s="431"/>
      <c r="O89" s="431"/>
      <c r="P89" s="437"/>
      <c r="Q89" s="432"/>
      <c r="R89" s="76" t="s">
        <v>676</v>
      </c>
      <c r="S89" s="16"/>
      <c r="T89" s="16"/>
      <c r="U89" s="16"/>
      <c r="V89" s="16"/>
      <c r="W89" s="16"/>
      <c r="X89" s="16"/>
      <c r="Y89" s="16"/>
      <c r="Z89" s="16"/>
      <c r="AA89" s="16"/>
      <c r="AB89" s="16"/>
      <c r="AC89" s="16"/>
      <c r="AD89" s="74" t="s">
        <v>778</v>
      </c>
      <c r="AE89" s="74" t="s">
        <v>779</v>
      </c>
      <c r="AF89" s="74" t="s">
        <v>791</v>
      </c>
      <c r="AG89" s="99">
        <v>1130</v>
      </c>
      <c r="AH89" s="99" t="s">
        <v>791</v>
      </c>
      <c r="AI89" s="74" t="s">
        <v>923</v>
      </c>
      <c r="AJ89" s="74" t="s">
        <v>792</v>
      </c>
      <c r="AK89" s="74"/>
      <c r="AL89" s="74"/>
      <c r="AM89" s="74"/>
      <c r="AN89" s="212" t="s">
        <v>891</v>
      </c>
    </row>
    <row r="90" spans="2:40" ht="102" x14ac:dyDescent="0.2">
      <c r="B90" s="216" t="s">
        <v>421</v>
      </c>
      <c r="C90" s="97" t="s">
        <v>547</v>
      </c>
      <c r="D90" s="97" t="s">
        <v>574</v>
      </c>
      <c r="E90" s="97" t="s">
        <v>50</v>
      </c>
      <c r="F90" s="398"/>
      <c r="G90" s="480">
        <v>6.0999999999999999E-2</v>
      </c>
      <c r="H90" s="76" t="s">
        <v>193</v>
      </c>
      <c r="I90" s="76" t="s">
        <v>272</v>
      </c>
      <c r="J90" s="76"/>
      <c r="K90" s="76" t="s">
        <v>673</v>
      </c>
      <c r="L90" s="76" t="s">
        <v>922</v>
      </c>
      <c r="M90" s="89" t="s">
        <v>674</v>
      </c>
      <c r="N90" s="431"/>
      <c r="O90" s="431"/>
      <c r="P90" s="437"/>
      <c r="Q90" s="432"/>
      <c r="R90" s="76" t="s">
        <v>677</v>
      </c>
      <c r="S90" s="16"/>
      <c r="T90" s="16"/>
      <c r="U90" s="16"/>
      <c r="V90" s="16"/>
      <c r="W90" s="16"/>
      <c r="X90" s="16"/>
      <c r="Y90" s="16"/>
      <c r="Z90" s="16"/>
      <c r="AA90" s="16"/>
      <c r="AB90" s="16"/>
      <c r="AC90" s="16"/>
      <c r="AD90" s="97" t="s">
        <v>778</v>
      </c>
      <c r="AE90" s="97" t="s">
        <v>779</v>
      </c>
      <c r="AF90" s="97" t="s">
        <v>793</v>
      </c>
      <c r="AG90" s="99">
        <v>1134</v>
      </c>
      <c r="AH90" s="99" t="s">
        <v>793</v>
      </c>
      <c r="AI90" s="74" t="s">
        <v>794</v>
      </c>
      <c r="AJ90" s="74" t="s">
        <v>795</v>
      </c>
      <c r="AK90" s="74"/>
      <c r="AL90" s="74"/>
      <c r="AM90" s="74"/>
      <c r="AN90" s="212" t="s">
        <v>891</v>
      </c>
    </row>
    <row r="91" spans="2:40" ht="204" customHeight="1" x14ac:dyDescent="0.2">
      <c r="B91" s="211" t="s">
        <v>417</v>
      </c>
      <c r="C91" s="366" t="s">
        <v>531</v>
      </c>
      <c r="D91" s="347" t="s">
        <v>1191</v>
      </c>
      <c r="E91" s="347" t="s">
        <v>3</v>
      </c>
      <c r="F91" s="433" t="s">
        <v>1182</v>
      </c>
      <c r="G91" s="479">
        <v>9.8000000000000004E-2</v>
      </c>
      <c r="H91" s="392" t="s">
        <v>199</v>
      </c>
      <c r="I91" s="392" t="s">
        <v>239</v>
      </c>
      <c r="J91" s="121"/>
      <c r="K91" s="392" t="s">
        <v>796</v>
      </c>
      <c r="L91" s="392" t="s">
        <v>924</v>
      </c>
      <c r="M91" s="393" t="s">
        <v>797</v>
      </c>
      <c r="N91" s="394">
        <v>42522</v>
      </c>
      <c r="O91" s="395">
        <v>42917</v>
      </c>
      <c r="P91" s="414" t="s">
        <v>1133</v>
      </c>
      <c r="Q91" s="414" t="s">
        <v>1134</v>
      </c>
      <c r="R91" s="410">
        <v>1</v>
      </c>
      <c r="S91" s="411">
        <v>0.05</v>
      </c>
      <c r="T91" s="412"/>
      <c r="U91" s="412"/>
      <c r="V91" s="415" t="s">
        <v>1135</v>
      </c>
      <c r="W91" s="409">
        <v>100</v>
      </c>
      <c r="X91" s="412"/>
      <c r="Y91" s="412"/>
      <c r="Z91" s="412"/>
      <c r="AA91" s="416"/>
      <c r="AB91" s="396"/>
      <c r="AC91" s="396"/>
      <c r="AD91" s="416" t="s">
        <v>736</v>
      </c>
      <c r="AE91" s="396" t="s">
        <v>737</v>
      </c>
      <c r="AF91" s="509" t="s">
        <v>798</v>
      </c>
      <c r="AG91" s="581">
        <v>339</v>
      </c>
      <c r="AH91" s="581" t="s">
        <v>739</v>
      </c>
      <c r="AI91" s="596" t="s">
        <v>1148</v>
      </c>
      <c r="AJ91" s="598">
        <v>5416734000</v>
      </c>
      <c r="AK91" s="600">
        <v>0.39</v>
      </c>
      <c r="AL91" s="588">
        <v>773439000</v>
      </c>
      <c r="AM91" s="396" t="s">
        <v>1156</v>
      </c>
      <c r="AN91" s="506" t="s">
        <v>1108</v>
      </c>
    </row>
    <row r="92" spans="2:40" ht="225" customHeight="1" x14ac:dyDescent="0.2">
      <c r="B92" s="211" t="s">
        <v>417</v>
      </c>
      <c r="C92" s="366" t="s">
        <v>531</v>
      </c>
      <c r="D92" s="347" t="s">
        <v>1191</v>
      </c>
      <c r="E92" s="347" t="s">
        <v>3</v>
      </c>
      <c r="F92" s="435" t="s">
        <v>1183</v>
      </c>
      <c r="G92" s="479">
        <v>9.8000000000000004E-2</v>
      </c>
      <c r="H92" s="392" t="s">
        <v>199</v>
      </c>
      <c r="I92" s="392" t="s">
        <v>239</v>
      </c>
      <c r="J92" s="121"/>
      <c r="K92" s="392" t="s">
        <v>796</v>
      </c>
      <c r="L92" s="392" t="s">
        <v>924</v>
      </c>
      <c r="M92" s="393" t="s">
        <v>797</v>
      </c>
      <c r="N92" s="394">
        <v>42522</v>
      </c>
      <c r="O92" s="395">
        <v>42917</v>
      </c>
      <c r="P92" s="397" t="s">
        <v>1136</v>
      </c>
      <c r="Q92" s="397" t="s">
        <v>1137</v>
      </c>
      <c r="R92" s="408">
        <v>100</v>
      </c>
      <c r="S92" s="400"/>
      <c r="T92" s="401"/>
      <c r="U92" s="401"/>
      <c r="V92" s="407" t="s">
        <v>1138</v>
      </c>
      <c r="W92" s="409">
        <v>100</v>
      </c>
      <c r="X92" s="401"/>
      <c r="Y92" s="401"/>
      <c r="Z92" s="401"/>
      <c r="AA92" s="402"/>
      <c r="AB92" s="399"/>
      <c r="AC92" s="399"/>
      <c r="AD92" s="402"/>
      <c r="AE92" s="399"/>
      <c r="AF92" s="595"/>
      <c r="AG92" s="583"/>
      <c r="AH92" s="583"/>
      <c r="AI92" s="597"/>
      <c r="AJ92" s="599"/>
      <c r="AK92" s="601"/>
      <c r="AL92" s="589"/>
      <c r="AM92" s="399" t="s">
        <v>1157</v>
      </c>
      <c r="AN92" s="507"/>
    </row>
    <row r="93" spans="2:40" ht="217.5" customHeight="1" x14ac:dyDescent="0.25">
      <c r="B93" s="211" t="s">
        <v>417</v>
      </c>
      <c r="C93" s="347" t="s">
        <v>531</v>
      </c>
      <c r="D93" s="347" t="s">
        <v>1191</v>
      </c>
      <c r="E93" s="347" t="s">
        <v>3</v>
      </c>
      <c r="F93" s="436" t="s">
        <v>1184</v>
      </c>
      <c r="G93" s="479">
        <v>9.8000000000000004E-2</v>
      </c>
      <c r="H93" s="392" t="s">
        <v>199</v>
      </c>
      <c r="I93" s="392" t="s">
        <v>239</v>
      </c>
      <c r="J93" s="121"/>
      <c r="K93" s="392" t="s">
        <v>796</v>
      </c>
      <c r="L93" s="392" t="s">
        <v>924</v>
      </c>
      <c r="M93" s="393" t="s">
        <v>797</v>
      </c>
      <c r="N93" s="394">
        <v>42522</v>
      </c>
      <c r="O93" s="395">
        <v>42917</v>
      </c>
      <c r="P93" s="405" t="s">
        <v>1139</v>
      </c>
      <c r="Q93" s="405" t="s">
        <v>1140</v>
      </c>
      <c r="R93" s="406">
        <v>1</v>
      </c>
      <c r="S93" s="406">
        <v>0.05</v>
      </c>
      <c r="T93" s="403"/>
      <c r="U93" s="403"/>
      <c r="V93" s="403"/>
      <c r="W93" s="403"/>
      <c r="X93" s="403"/>
      <c r="Y93" s="403"/>
      <c r="Z93" s="403"/>
      <c r="AA93" s="403"/>
      <c r="AB93" s="403"/>
      <c r="AC93" s="403"/>
      <c r="AD93" s="405" t="s">
        <v>1141</v>
      </c>
      <c r="AE93" s="405" t="s">
        <v>1142</v>
      </c>
      <c r="AF93" s="404" t="s">
        <v>1145</v>
      </c>
      <c r="AG93" s="404">
        <v>1044</v>
      </c>
      <c r="AH93" s="405" t="s">
        <v>738</v>
      </c>
      <c r="AI93" s="405" t="s">
        <v>1149</v>
      </c>
      <c r="AJ93" s="405" t="s">
        <v>1150</v>
      </c>
      <c r="AK93" s="405" t="s">
        <v>1151</v>
      </c>
      <c r="AL93" s="404"/>
      <c r="AM93" s="405" t="s">
        <v>1152</v>
      </c>
      <c r="AN93" s="404"/>
    </row>
    <row r="94" spans="2:40" ht="158.25" customHeight="1" x14ac:dyDescent="0.25">
      <c r="B94" s="211" t="s">
        <v>417</v>
      </c>
      <c r="C94" s="482" t="s">
        <v>531</v>
      </c>
      <c r="D94" s="347" t="s">
        <v>1191</v>
      </c>
      <c r="E94" s="347" t="s">
        <v>3</v>
      </c>
      <c r="F94" s="433" t="s">
        <v>1185</v>
      </c>
      <c r="G94" s="479">
        <v>9.8000000000000004E-2</v>
      </c>
      <c r="H94" s="463" t="s">
        <v>199</v>
      </c>
      <c r="I94" s="463" t="s">
        <v>239</v>
      </c>
      <c r="J94" s="414"/>
      <c r="K94" s="463" t="s">
        <v>796</v>
      </c>
      <c r="L94" s="463" t="s">
        <v>924</v>
      </c>
      <c r="M94" s="89" t="s">
        <v>797</v>
      </c>
      <c r="N94" s="394">
        <v>42522</v>
      </c>
      <c r="O94" s="394">
        <v>42917</v>
      </c>
      <c r="P94" s="470" t="s">
        <v>1143</v>
      </c>
      <c r="Q94" s="464" t="s">
        <v>1144</v>
      </c>
      <c r="R94" s="410">
        <v>0.21</v>
      </c>
      <c r="S94" s="411">
        <v>0.21</v>
      </c>
      <c r="T94" s="412"/>
      <c r="U94" s="412"/>
      <c r="V94" s="412"/>
      <c r="W94" s="412"/>
      <c r="X94" s="412"/>
      <c r="Y94" s="412"/>
      <c r="Z94" s="412"/>
      <c r="AA94" s="416"/>
      <c r="AB94" s="396"/>
      <c r="AC94" s="396"/>
      <c r="AD94" s="416" t="s">
        <v>736</v>
      </c>
      <c r="AE94" s="396" t="s">
        <v>737</v>
      </c>
      <c r="AF94" s="396" t="s">
        <v>1146</v>
      </c>
      <c r="AG94" s="116">
        <v>1004</v>
      </c>
      <c r="AH94" s="465" t="s">
        <v>1147</v>
      </c>
      <c r="AI94" s="469" t="s">
        <v>1153</v>
      </c>
      <c r="AJ94" s="466" t="s">
        <v>1154</v>
      </c>
      <c r="AK94" s="467" t="s">
        <v>1108</v>
      </c>
      <c r="AL94" s="468"/>
      <c r="AM94" s="467" t="s">
        <v>1155</v>
      </c>
      <c r="AN94" s="413"/>
    </row>
    <row r="95" spans="2:40" x14ac:dyDescent="0.2">
      <c r="B95" s="211"/>
      <c r="D95" s="462"/>
      <c r="E95" s="462"/>
    </row>
  </sheetData>
  <autoFilter ref="A10:CA94"/>
  <mergeCells count="66">
    <mergeCell ref="AI29:AI30"/>
    <mergeCell ref="AJ29:AJ30"/>
    <mergeCell ref="AK29:AK30"/>
    <mergeCell ref="AL29:AL30"/>
    <mergeCell ref="AM29:AM30"/>
    <mergeCell ref="AI27:AI28"/>
    <mergeCell ref="AJ27:AJ28"/>
    <mergeCell ref="AK27:AK28"/>
    <mergeCell ref="AL27:AL28"/>
    <mergeCell ref="AM27:AM28"/>
    <mergeCell ref="D59:D60"/>
    <mergeCell ref="AM56:AM57"/>
    <mergeCell ref="AL56:AL57"/>
    <mergeCell ref="AL91:AL92"/>
    <mergeCell ref="N56:N57"/>
    <mergeCell ref="O56:O57"/>
    <mergeCell ref="AJ56:AJ57"/>
    <mergeCell ref="AK56:AK57"/>
    <mergeCell ref="AF91:AF92"/>
    <mergeCell ref="AG91:AG92"/>
    <mergeCell ref="AH91:AH92"/>
    <mergeCell ref="AI91:AI92"/>
    <mergeCell ref="AJ91:AJ92"/>
    <mergeCell ref="AK91:AK92"/>
    <mergeCell ref="D2:G2"/>
    <mergeCell ref="H9:M9"/>
    <mergeCell ref="E9:G9"/>
    <mergeCell ref="D54:D55"/>
    <mergeCell ref="D4:G4"/>
    <mergeCell ref="D19:D20"/>
    <mergeCell ref="E19:E20"/>
    <mergeCell ref="H54:H55"/>
    <mergeCell ref="H19:H20"/>
    <mergeCell ref="H17:H18"/>
    <mergeCell ref="V9:AC9"/>
    <mergeCell ref="BC2:BD2"/>
    <mergeCell ref="BB7:BD7"/>
    <mergeCell ref="BB8:BD9"/>
    <mergeCell ref="B7:AB8"/>
    <mergeCell ref="AD9:AF9"/>
    <mergeCell ref="AG9:AM9"/>
    <mergeCell ref="AD7:AF8"/>
    <mergeCell ref="AG7:AM8"/>
    <mergeCell ref="AN7:AN9"/>
    <mergeCell ref="N9:O9"/>
    <mergeCell ref="B9:D9"/>
    <mergeCell ref="P9:U9"/>
    <mergeCell ref="H1:AN6"/>
    <mergeCell ref="B5:C5"/>
    <mergeCell ref="D3:G3"/>
    <mergeCell ref="AN91:AN92"/>
    <mergeCell ref="B17:B18"/>
    <mergeCell ref="C17:C18"/>
    <mergeCell ref="D17:D18"/>
    <mergeCell ref="E17:E18"/>
    <mergeCell ref="B19:B20"/>
    <mergeCell ref="C19:C20"/>
    <mergeCell ref="C54:C55"/>
    <mergeCell ref="B54:B55"/>
    <mergeCell ref="AH36:AH39"/>
    <mergeCell ref="AJ36:AJ39"/>
    <mergeCell ref="AG33:AG35"/>
    <mergeCell ref="AG36:AG39"/>
    <mergeCell ref="AD36:AD39"/>
    <mergeCell ref="AE36:AE39"/>
    <mergeCell ref="AF36:AF39"/>
  </mergeCells>
  <phoneticPr fontId="26" type="noConversion"/>
  <conditionalFormatting sqref="H12">
    <cfRule type="duplicateValues" dxfId="6" priority="11"/>
  </conditionalFormatting>
  <conditionalFormatting sqref="H14">
    <cfRule type="duplicateValues" dxfId="5" priority="10"/>
  </conditionalFormatting>
  <conditionalFormatting sqref="I12">
    <cfRule type="duplicateValues" dxfId="4" priority="9"/>
  </conditionalFormatting>
  <conditionalFormatting sqref="I13">
    <cfRule type="duplicateValues" dxfId="3" priority="8"/>
  </conditionalFormatting>
  <conditionalFormatting sqref="H13">
    <cfRule type="duplicateValues" dxfId="2" priority="7"/>
  </conditionalFormatting>
  <conditionalFormatting sqref="I14">
    <cfRule type="duplicateValues" dxfId="1" priority="6"/>
  </conditionalFormatting>
  <conditionalFormatting sqref="F93">
    <cfRule type="containsText" dxfId="0" priority="1" operator="containsText" text="_Sector_Movilidad">
      <formula>NOT(ISERROR(SEARCH("_Sector_Movilidad",F93)))</formula>
    </cfRule>
  </conditionalFormatting>
  <dataValidations xWindow="551" yWindow="401" count="61">
    <dataValidation type="list" allowBlank="1" showInputMessage="1" showErrorMessage="1" sqref="AE51:AF53 E19:F19 C33:C35 I72:I75 C19 E11:F11 E36:F37 E72:F73 E75:F75 E84:F85 I84:I85 E32:F32 I56:I64 AE56:AF60 F54 E39:F40 C41:C49 I53 F50 I11 E63:F64 I88:I94 I17:I51 E50:E51 E93:E94 E88:F92 E53 E21:E22 F24">
      <formula1>INDIRECT(B11)</formula1>
    </dataValidation>
    <dataValidation type="list" allowBlank="1" showInputMessage="1" showErrorMessage="1" sqref="E15:F16 I65:I71 E38:F38 I76:I83 C65:C71 E65:F71 E76:F83 I15:I16">
      <formula1>INDIRECT(B15)</formula1>
      <formula2>0</formula2>
    </dataValidation>
    <dataValidation type="list" allowBlank="1" showInputMessage="1" showErrorMessage="1" sqref="I52 E52">
      <formula1>INDIRECT(D53)</formula1>
    </dataValidation>
    <dataValidation type="list" allowBlank="1" showInputMessage="1" showErrorMessage="1" sqref="H72:H75 H84:H85 H88:H94 H56:H64 H11 I54:I55 H21:H54 H17 H19">
      <formula1>Sector</formula1>
    </dataValidation>
    <dataValidation type="list" allowBlank="1" showInputMessage="1" showErrorMessage="1" sqref="BB48:BB51 AD51:AD60 BB11:BB17">
      <formula1>_Pilar_Eje</formula1>
    </dataValidation>
    <dataValidation type="list" allowBlank="1" showInputMessage="1" showErrorMessage="1" sqref="B11:B14 B56:B64 B72:B75 B19 B17 B84:B94 B21:B54">
      <formula1>Dimensiones</formula1>
    </dataValidation>
    <dataValidation type="date" operator="greaterThan" allowBlank="1" showInputMessage="1" showErrorMessage="1" sqref="N84:O85 N11:O11 N72:O72 O73:O75 N74:N75 N88:O90 N36:O40 N50:O56 N32:O33 F52:F53 N58:O64 N19:O20 O21:O31">
      <formula1>42736</formula1>
    </dataValidation>
    <dataValidation type="decimal" allowBlank="1" showInputMessage="1" showErrorMessage="1" sqref="AK88:AK90 AK61:AK73 AK50:AK54 G11 AK83:AK85 AK75:AK79 AK11 G85 G32:G35 AK17:AK20 AK23:AK27 AK29 AK31:AK35">
      <formula1>0</formula1>
      <formula2>100</formula2>
    </dataValidation>
    <dataValidation allowBlank="1" showInputMessage="1" showErrorMessage="1" sqref="AK59:AK60"/>
    <dataValidation type="list" allowBlank="1" showInputMessage="1" showErrorMessage="1" sqref="B76:B83 B65:B71 B15:B16">
      <formula1>Dimensiones</formula1>
      <formula2>0</formula2>
    </dataValidation>
    <dataValidation type="list" allowBlank="1" showInputMessage="1" showErrorMessage="1" sqref="H65:H71 H76:H83 H15:H16">
      <formula1>Sector</formula1>
      <formula2>0</formula2>
    </dataValidation>
    <dataValidation operator="greaterThan" allowBlank="1" showInputMessage="1" showErrorMessage="1" sqref="N73 N17:O18"/>
    <dataValidation type="date" operator="greaterThan" allowBlank="1" showInputMessage="1" showErrorMessage="1" sqref="N68:O69 N71:O71 N65:O66 N76:O83">
      <formula1>42736</formula1>
      <formula2>0</formula2>
    </dataValidation>
    <dataValidation allowBlank="1" showInputMessage="1" showErrorMessage="1" prompt="Se reporte el avance de la vigencia 2016 frente a la meta del proyecto de inversión" sqref="AM36:AM40"/>
    <dataValidation type="decimal" allowBlank="1" showInputMessage="1" showErrorMessage="1" prompt="Se reporta lo programado para la vigencia 2017" sqref="AK40">
      <formula1>0</formula1>
      <formula2>100</formula2>
    </dataValidation>
    <dataValidation allowBlank="1" showInputMessage="1" showErrorMessage="1" prompt="Se reporta lo programado para la vigencia 2017" sqref="AJ40 AK36:AK39"/>
    <dataValidation allowBlank="1" showInputMessage="1" showErrorMessage="1" prompt="Se reporta lo programado para la vigencia 2017_x000a_" sqref="AJ36:AJ39"/>
    <dataValidation allowBlank="1" showInputMessage="1" showErrorMessage="1" prompt="No se  ha realizado el primer reporte a SEGPLAN debido a que el seguimiento es trimestral." sqref="AL36:AL40"/>
    <dataValidation type="date" operator="greaterThan" allowBlank="1" showInputMessage="1" showErrorMessage="1" prompt="Escriba la fecha en formato DD-MM-AA_x000a_" sqref="D5">
      <formula1>32874</formula1>
    </dataValidation>
    <dataValidation allowBlank="1" showInputMessage="1" showErrorMessage="1" prompt="Por favor elegir la categoría que estructura la pp o el plan de acciones afirmativas_x000a_" sqref="B10"/>
    <dataValidation allowBlank="1" showInputMessage="1" showErrorMessage="1" prompt="Por favor elegir de acuerdo a la categoría anterior, el objetivo o componente que desarrolla la categoría._x000a_" sqref="D10"/>
    <dataValidation allowBlank="1" showInputMessage="1" showErrorMessage="1" prompt="Escriba el nombre de la Entidad qué hizo el reporte_x000a_" sqref="D3"/>
    <dataValidation allowBlank="1" showInputMessage="1" showErrorMessage="1" prompt="Escriba el nombre del profesional que diligencia la matriz _x000a_" sqref="D4"/>
    <dataValidation allowBlank="1" showInputMessage="1" showErrorMessage="1" prompt="Describa las acciones que desarrollan los componentes de la PP o Plan de Acciones Afirmativas" sqref="E10:F10"/>
    <dataValidation allowBlank="1" showInputMessage="1" showErrorMessage="1" prompt="Por favor elija el Sector de la Administración Distrital que está a cargo del reporte de la información sobre el desarrollo de la acción. " sqref="H10"/>
    <dataValidation allowBlank="1" showInputMessage="1" showErrorMessage="1" prompt="De acuerdo al Sector elija la entidad responsable de repotar la información." sqref="I10"/>
    <dataValidation allowBlank="1" showInputMessage="1" showErrorMessage="1" prompt="Si el reporte de la información no corresponde al Distrito por favor diligencie el nombre completo de quién debe repotar." sqref="J10"/>
    <dataValidation allowBlank="1" showInputMessage="1" showErrorMessage="1" prompt="Elija de acuerdo a la categoría anterior_x000a_" sqref="C10"/>
    <dataValidation allowBlank="1" showInputMessage="1" showErrorMessage="1" prompt="Defina la ponderación de cada acción por su nivel de importancia en el cumplimiento del objetivo o componente específico de la pp o plan de acciones afirmativas." sqref="G10"/>
    <dataValidation allowBlank="1" showInputMessage="1" showErrorMessage="1" prompt="Escriba el nombre completo de la persona responsable de reportar la ejecución de la acción." sqref="K10"/>
    <dataValidation allowBlank="1" showInputMessage="1" showErrorMessage="1" prompt="Por favor escriba el número telefónico de la persona responsable de reportar la información sobre la ejecución de la acción." sqref="L10"/>
    <dataValidation allowBlank="1" showInputMessage="1" showErrorMessage="1" prompt="Por favor escriba el correo electrónico de la persona responsable de reportar la información sobre la ejecución de la acción." sqref="M10"/>
    <dataValidation allowBlank="1" showInputMessage="1" showErrorMessage="1" prompt="Escriba la fecha de inicio de la acción. Formato DD-MM-AAAA" sqref="N10"/>
    <dataValidation allowBlank="1" showInputMessage="1" showErrorMessage="1" prompt="Escriba la fecha de finalización de la acción. Formato DD-MM-AAAA" sqref="O10"/>
    <dataValidation allowBlank="1" showInputMessage="1" showErrorMessage="1" prompt="Escriba el nombre del indicador. Debe ser claro,apropiado,medible, adecuado y sensible. Recuerde NO formular varios indicadores para la misma acción." sqref="P10"/>
    <dataValidation allowBlank="1" showInputMessage="1" showErrorMessage="1" prompt="Por favor incluya las variables consideradas para el cálculo del indicador tomando como referencia las variables señaladas en la definición de la fórmula. (forma matematica)." sqref="Q10"/>
    <dataValidation allowBlank="1" showInputMessage="1" showErrorMessage="1" prompt="Escriba la Meta que se tienen programada." sqref="R10:U10"/>
    <dataValidation allowBlank="1" showInputMessage="1" showErrorMessage="1" prompt="Teniendo en cuenta la fórmula de cálculo de cada indicador, registre el resultado de cada uno para la vigencia" sqref="AB10 Z10"/>
    <dataValidation allowBlank="1" showInputMessage="1" showErrorMessage="1" prompt="Por favor elija el Pilar o Eje del PDD." sqref="AD10"/>
    <dataValidation allowBlank="1" showInputMessage="1" showErrorMessage="1" prompt="Por favor seleccionar el Programa de acuerdo al Pilar o Eje." sqref="AE10"/>
    <dataValidation allowBlank="1" showInputMessage="1" showErrorMessage="1" prompt="Por favor seleccionar el Proyecto de acuerdo al Progama" sqref="AF10"/>
    <dataValidation allowBlank="1" showInputMessage="1" showErrorMessage="1" prompt="Por favor indicar en recursos: presupuesto obligado/ persupuesto asignado" sqref="AL10"/>
    <dataValidation allowBlank="1" showInputMessage="1" showErrorMessage="1" prompt="Por favor incluya los avances frente  la meta del proyecto de inversión." sqref="AM10"/>
    <dataValidation allowBlank="1" showInputMessage="1" showErrorMessage="1" prompt="Por diligencie las observaciones que considere pertinentes." sqref="AN10"/>
    <dataValidation type="list" allowBlank="1" showInputMessage="1" showErrorMessage="1" sqref="G5">
      <formula1>Periodo</formula1>
    </dataValidation>
    <dataValidation type="list" allowBlank="1" showInputMessage="1" showErrorMessage="1" sqref="D2:G2">
      <formula1>Política_Pública</formula1>
    </dataValidation>
    <dataValidation allowBlank="1" showInputMessage="1" showErrorMessage="1" prompt="Por favor diligencie el nombre del proyecto o las actividades de funcionamiento con las que se da cumplimiento (gestión)._x000a__x000a__x000a__x000a_" sqref="AH10"/>
    <dataValidation allowBlank="1" showInputMessage="1" showErrorMessage="1" prompt="Diligencia por favor el código o número del proyecto._x000a__x000a_" sqref="AG10"/>
    <dataValidation allowBlank="1" showInputMessage="1" showErrorMessage="1" prompt="Por favor diligencie la Meta del proyecto._x000a__x000a_" sqref="AI10"/>
    <dataValidation allowBlank="1" showInputMessage="1" showErrorMessage="1" prompt="Por favor diligencie los recursos del proyecto. Si no hay un proyecto asociado, por favor incluya los recursos por funcionamiento (gestión)._x000a_" sqref="AJ10"/>
    <dataValidation allowBlank="1" showInputMessage="1" showErrorMessage="1" prompt="Por favor indique el porcentaje de recursos del proyecto que corresponden a la acción referenciada de esta polìtica o programa._x000a_" sqref="AK10"/>
    <dataValidation allowBlank="1" showInputMessage="1" showErrorMessage="1" prompt="Teniendo en cuenta la fórmula de cálculo de cada indicador, registre el resultado de cada uno para la vigencia_x000a_" sqref="V10"/>
    <dataValidation allowBlank="1" showInputMessage="1" showErrorMessage="1" prompt=" Este avance se calcula en la Dirección de Equidad y Políticas Poblacionales a partir del resultado de cada indicador frente a su meta anual." sqref="W10"/>
    <dataValidation allowBlank="1" showInputMessage="1" showErrorMessage="1" prompt="Este avance se calcula en la Dirección de Equidad y Políticas Poblacionales a partir del resultado de cada indicador frente a su meta anual." sqref="Y10 AC10 AA10"/>
    <dataValidation allowBlank="1" showInputMessage="1" showErrorMessage="1" prompt="Teniendo en cuenta la fórmula de cálculo de cada indicador, registre el resultado de cada uno para la vigencia." sqref="X10"/>
    <dataValidation type="list" allowBlank="1" showInputMessage="1" showErrorMessage="1" sqref="H12:I14 E12:E14 F94">
      <formula1>INDIRECT(#REF!)</formula1>
    </dataValidation>
    <dataValidation type="date" operator="greaterThan" allowBlank="1" showInputMessage="1" showErrorMessage="1" sqref="N12:O14">
      <formula1>42350</formula1>
    </dataValidation>
    <dataValidation type="list" allowBlank="1" showInputMessage="1" showErrorMessage="1" sqref="E54:E55">
      <formula1>INDIRECT(B54)</formula1>
    </dataValidation>
    <dataValidation type="list" allowBlank="1" showInputMessage="1" showErrorMessage="1" sqref="F21:F23 F25:F27">
      <formula1>INDIRECT(D21)</formula1>
    </dataValidation>
    <dataValidation type="list" allowBlank="1" showInputMessage="1" showErrorMessage="1" sqref="E23:E24">
      <formula1>INDIRECT(E24)</formula1>
    </dataValidation>
    <dataValidation type="list" allowBlank="1" showInputMessage="1" showErrorMessage="1" sqref="E25:E31">
      <formula1>INDIRECT(F26)</formula1>
    </dataValidation>
  </dataValidations>
  <hyperlinks>
    <hyperlink ref="M12" r:id="rId1"/>
    <hyperlink ref="M13" r:id="rId2"/>
    <hyperlink ref="M15" r:id="rId3"/>
    <hyperlink ref="M16" r:id="rId4"/>
    <hyperlink ref="M50" r:id="rId5"/>
    <hyperlink ref="M61" r:id="rId6"/>
    <hyperlink ref="M62" r:id="rId7"/>
    <hyperlink ref="M63" r:id="rId8"/>
    <hyperlink ref="M64" r:id="rId9"/>
    <hyperlink ref="M84" r:id="rId10"/>
    <hyperlink ref="M85" r:id="rId11"/>
    <hyperlink ref="M88" r:id="rId12"/>
    <hyperlink ref="M89" r:id="rId13"/>
    <hyperlink ref="M90" r:id="rId14"/>
    <hyperlink ref="M32" r:id="rId15"/>
    <hyperlink ref="M18" r:id="rId16"/>
    <hyperlink ref="M19" r:id="rId17" display="Alejandro.pelaez@scj.gov.co"/>
    <hyperlink ref="M20" r:id="rId18" display="Alejandro.pelaez@scj.gov.co"/>
    <hyperlink ref="M69" r:id="rId19"/>
    <hyperlink ref="M66" r:id="rId20"/>
    <hyperlink ref="M71" r:id="rId21"/>
    <hyperlink ref="M70" r:id="rId22"/>
    <hyperlink ref="M67" r:id="rId23"/>
    <hyperlink ref="M68" r:id="rId24"/>
    <hyperlink ref="M65" r:id="rId25"/>
    <hyperlink ref="M73" r:id="rId26" display="claudia.moreno@idrd.gov.co"/>
    <hyperlink ref="M74" r:id="rId27" display="marcela.garzon@idrd.gov.co"/>
    <hyperlink ref="M75" r:id="rId28" display="claudia.moreno@idrd.gov.co"/>
    <hyperlink ref="M56" r:id="rId29"/>
    <hyperlink ref="M57" r:id="rId30"/>
    <hyperlink ref="M58" r:id="rId31"/>
    <hyperlink ref="M59" r:id="rId32"/>
    <hyperlink ref="M60" r:id="rId33"/>
    <hyperlink ref="M23" r:id="rId34"/>
    <hyperlink ref="M24" r:id="rId35"/>
    <hyperlink ref="M25" r:id="rId36"/>
    <hyperlink ref="M26" r:id="rId37"/>
    <hyperlink ref="M27" r:id="rId38"/>
    <hyperlink ref="M28" r:id="rId39"/>
    <hyperlink ref="M29" r:id="rId40"/>
    <hyperlink ref="M30" r:id="rId41"/>
    <hyperlink ref="M31" r:id="rId42"/>
    <hyperlink ref="M41" r:id="rId43"/>
    <hyperlink ref="M42" r:id="rId44"/>
    <hyperlink ref="M43" r:id="rId45"/>
    <hyperlink ref="M44" r:id="rId46"/>
    <hyperlink ref="M45" r:id="rId47"/>
    <hyperlink ref="M46" r:id="rId48"/>
    <hyperlink ref="M47" r:id="rId49"/>
    <hyperlink ref="M48" r:id="rId50"/>
    <hyperlink ref="M49" r:id="rId51"/>
    <hyperlink ref="M83" r:id="rId52"/>
    <hyperlink ref="M82" r:id="rId53"/>
    <hyperlink ref="M79" r:id="rId54"/>
    <hyperlink ref="M80" r:id="rId55"/>
    <hyperlink ref="M81" r:id="rId56"/>
    <hyperlink ref="M55" r:id="rId57"/>
    <hyperlink ref="M51" r:id="rId58" display="ccarrenof@sdis.gov.co"/>
    <hyperlink ref="M52" r:id="rId59" display="sitorres@sdmujer.gov.co"/>
    <hyperlink ref="M53" r:id="rId60"/>
    <hyperlink ref="M11" r:id="rId61"/>
    <hyperlink ref="M17" r:id="rId62"/>
    <hyperlink ref="M91" r:id="rId63"/>
    <hyperlink ref="M92" r:id="rId64"/>
    <hyperlink ref="M93" r:id="rId65"/>
    <hyperlink ref="M94" r:id="rId66"/>
    <hyperlink ref="M21" r:id="rId67"/>
    <hyperlink ref="M22" r:id="rId68"/>
    <hyperlink ref="M54" r:id="rId69"/>
    <hyperlink ref="M35" r:id="rId70" display="mailto:marrieta@jbb.gov.co"/>
    <hyperlink ref="M34" r:id="rId71" display="mailto:marrieta@jbb.gov.co"/>
    <hyperlink ref="M33" r:id="rId72" display="mailto:marrieta@jbb.gov.co"/>
  </hyperlinks>
  <pageMargins left="0.7" right="0.7" top="0.75" bottom="0.75" header="0.3" footer="0.3"/>
  <pageSetup orientation="portrait" r:id="rId73"/>
  <legacyDrawing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92"/>
  <sheetViews>
    <sheetView zoomScale="77" zoomScaleNormal="77" zoomScalePageLayoutView="77" workbookViewId="0">
      <selection activeCell="N2" sqref="N2"/>
    </sheetView>
  </sheetViews>
  <sheetFormatPr baseColWidth="10" defaultColWidth="11.85546875" defaultRowHeight="12" x14ac:dyDescent="0.2"/>
  <cols>
    <col min="1" max="1" width="11.85546875" style="65"/>
    <col min="2" max="32" width="11.85546875" style="4"/>
    <col min="33" max="57" width="0" style="4" hidden="1" customWidth="1"/>
    <col min="58" max="16384" width="11.85546875" style="4"/>
  </cols>
  <sheetData>
    <row r="1" spans="1:74" s="3" customFormat="1" ht="24.75" thickBot="1" x14ac:dyDescent="0.25">
      <c r="A1" s="1"/>
      <c r="B1" s="2"/>
      <c r="C1" s="2"/>
      <c r="D1" s="2"/>
      <c r="E1" s="2"/>
      <c r="F1" s="2"/>
      <c r="G1" s="2"/>
      <c r="H1" s="2"/>
      <c r="I1" s="2"/>
      <c r="J1" s="2"/>
      <c r="K1" s="2"/>
      <c r="O1" s="4" t="s">
        <v>155</v>
      </c>
      <c r="R1" s="5" t="s">
        <v>156</v>
      </c>
      <c r="AG1" s="6" t="s">
        <v>157</v>
      </c>
      <c r="AH1" s="3" t="s">
        <v>158</v>
      </c>
      <c r="AJ1" s="3" t="s">
        <v>159</v>
      </c>
    </row>
    <row r="2" spans="1:74" s="48" customFormat="1" ht="120.75" thickBot="1" x14ac:dyDescent="0.3">
      <c r="A2" s="66"/>
      <c r="B2" s="48" t="s">
        <v>147</v>
      </c>
      <c r="C2" s="48" t="s">
        <v>160</v>
      </c>
      <c r="D2" s="67" t="s">
        <v>92</v>
      </c>
      <c r="E2" s="43" t="s">
        <v>417</v>
      </c>
      <c r="F2" s="44" t="s">
        <v>418</v>
      </c>
      <c r="G2" s="44" t="s">
        <v>419</v>
      </c>
      <c r="H2" s="44" t="s">
        <v>420</v>
      </c>
      <c r="I2" s="44" t="s">
        <v>421</v>
      </c>
      <c r="J2" s="44" t="s">
        <v>422</v>
      </c>
      <c r="K2" s="44" t="s">
        <v>423</v>
      </c>
      <c r="L2" s="44" t="s">
        <v>424</v>
      </c>
      <c r="M2" s="44" t="s">
        <v>425</v>
      </c>
      <c r="N2" s="7" t="s">
        <v>161</v>
      </c>
      <c r="O2" s="45" t="s">
        <v>162</v>
      </c>
      <c r="P2" s="45" t="s">
        <v>93</v>
      </c>
      <c r="Q2" s="45" t="s">
        <v>94</v>
      </c>
      <c r="R2" s="46" t="s">
        <v>415</v>
      </c>
      <c r="S2" s="46" t="s">
        <v>95</v>
      </c>
      <c r="T2" s="47" t="s">
        <v>96</v>
      </c>
      <c r="U2" s="47" t="s">
        <v>97</v>
      </c>
      <c r="V2" s="47" t="s">
        <v>98</v>
      </c>
      <c r="W2" s="47" t="s">
        <v>99</v>
      </c>
      <c r="X2" s="47" t="s">
        <v>100</v>
      </c>
      <c r="Y2" s="47" t="s">
        <v>101</v>
      </c>
      <c r="Z2" s="47" t="s">
        <v>102</v>
      </c>
      <c r="AA2" s="47" t="s">
        <v>103</v>
      </c>
      <c r="AB2" s="47" t="s">
        <v>104</v>
      </c>
      <c r="AC2" s="47" t="s">
        <v>105</v>
      </c>
      <c r="AD2" s="47" t="s">
        <v>106</v>
      </c>
      <c r="AE2" s="47" t="s">
        <v>107</v>
      </c>
      <c r="AF2" s="47" t="s">
        <v>108</v>
      </c>
      <c r="AG2" s="48" t="s">
        <v>163</v>
      </c>
      <c r="AH2" s="68" t="s">
        <v>164</v>
      </c>
      <c r="AI2" s="48" t="s">
        <v>165</v>
      </c>
      <c r="AJ2" s="48" t="s">
        <v>166</v>
      </c>
      <c r="AK2" s="67" t="s">
        <v>167</v>
      </c>
      <c r="AL2" s="48" t="s">
        <v>168</v>
      </c>
      <c r="AM2" s="48" t="s">
        <v>169</v>
      </c>
      <c r="AN2" s="48" t="s">
        <v>170</v>
      </c>
      <c r="AO2" s="48" t="s">
        <v>171</v>
      </c>
      <c r="AP2" s="48" t="s">
        <v>172</v>
      </c>
      <c r="AQ2" s="48" t="s">
        <v>173</v>
      </c>
      <c r="AR2" s="48" t="s">
        <v>174</v>
      </c>
      <c r="AS2" s="48" t="s">
        <v>175</v>
      </c>
      <c r="AT2" s="48" t="s">
        <v>176</v>
      </c>
      <c r="AU2" s="48" t="s">
        <v>177</v>
      </c>
      <c r="AV2" s="48" t="s">
        <v>178</v>
      </c>
      <c r="AW2" s="48" t="s">
        <v>179</v>
      </c>
      <c r="AX2" s="48" t="s">
        <v>180</v>
      </c>
      <c r="AY2" s="48" t="s">
        <v>181</v>
      </c>
      <c r="AZ2" s="67" t="s">
        <v>182</v>
      </c>
      <c r="BA2" s="49" t="s">
        <v>183</v>
      </c>
      <c r="BB2" s="48" t="s">
        <v>184</v>
      </c>
      <c r="BC2" s="48" t="s">
        <v>185</v>
      </c>
      <c r="BD2" s="48" t="s">
        <v>186</v>
      </c>
      <c r="BE2" s="48" t="s">
        <v>187</v>
      </c>
      <c r="BF2" s="48" t="s">
        <v>188</v>
      </c>
      <c r="BG2" s="50" t="s">
        <v>189</v>
      </c>
      <c r="BH2" s="50" t="s">
        <v>190</v>
      </c>
      <c r="BI2" s="50" t="s">
        <v>191</v>
      </c>
      <c r="BJ2" s="50" t="s">
        <v>192</v>
      </c>
      <c r="BK2" s="50" t="s">
        <v>193</v>
      </c>
      <c r="BL2" s="50" t="s">
        <v>194</v>
      </c>
      <c r="BM2" s="50" t="s">
        <v>195</v>
      </c>
      <c r="BN2" s="50" t="s">
        <v>196</v>
      </c>
      <c r="BO2" s="50" t="s">
        <v>197</v>
      </c>
      <c r="BP2" s="50" t="s">
        <v>198</v>
      </c>
      <c r="BQ2" s="50" t="s">
        <v>199</v>
      </c>
      <c r="BR2" s="50" t="s">
        <v>200</v>
      </c>
      <c r="BS2" s="50" t="s">
        <v>201</v>
      </c>
      <c r="BT2" s="50" t="s">
        <v>202</v>
      </c>
      <c r="BU2" s="50" t="s">
        <v>203</v>
      </c>
    </row>
    <row r="3" spans="1:74" s="8" customFormat="1" ht="12.75" x14ac:dyDescent="0.25">
      <c r="A3" s="51"/>
      <c r="B3" s="8" t="s">
        <v>86</v>
      </c>
      <c r="C3" s="8" t="s">
        <v>109</v>
      </c>
      <c r="D3" s="9" t="s">
        <v>417</v>
      </c>
      <c r="E3" s="9" t="s">
        <v>426</v>
      </c>
      <c r="F3" s="9" t="s">
        <v>427</v>
      </c>
      <c r="G3" s="9" t="s">
        <v>428</v>
      </c>
      <c r="H3" s="9" t="s">
        <v>429</v>
      </c>
      <c r="I3" s="9" t="s">
        <v>430</v>
      </c>
      <c r="J3" s="9" t="s">
        <v>431</v>
      </c>
      <c r="K3" s="9" t="s">
        <v>432</v>
      </c>
      <c r="L3" s="9" t="s">
        <v>433</v>
      </c>
      <c r="M3" s="9" t="s">
        <v>434</v>
      </c>
      <c r="N3" s="11" t="s">
        <v>162</v>
      </c>
      <c r="O3" s="9" t="s">
        <v>415</v>
      </c>
      <c r="P3" s="52" t="s">
        <v>103</v>
      </c>
      <c r="Q3" s="52" t="s">
        <v>105</v>
      </c>
      <c r="R3" s="8" t="s">
        <v>416</v>
      </c>
      <c r="S3" s="53" t="s">
        <v>110</v>
      </c>
      <c r="T3" s="54" t="s">
        <v>165</v>
      </c>
      <c r="U3" s="54" t="s">
        <v>111</v>
      </c>
      <c r="V3" s="54" t="s">
        <v>167</v>
      </c>
      <c r="W3" s="54" t="s">
        <v>112</v>
      </c>
      <c r="X3" s="54" t="s">
        <v>170</v>
      </c>
      <c r="Y3" s="54" t="s">
        <v>171</v>
      </c>
      <c r="Z3" s="54" t="s">
        <v>172</v>
      </c>
      <c r="AA3" s="54" t="s">
        <v>175</v>
      </c>
      <c r="AB3" s="54" t="s">
        <v>176</v>
      </c>
      <c r="AC3" s="54" t="s">
        <v>113</v>
      </c>
      <c r="AD3" s="55" t="s">
        <v>114</v>
      </c>
      <c r="AE3" s="54" t="s">
        <v>177</v>
      </c>
      <c r="AF3" s="54" t="s">
        <v>178</v>
      </c>
      <c r="AG3" s="8" t="s">
        <v>204</v>
      </c>
      <c r="AH3" s="8" t="s">
        <v>205</v>
      </c>
      <c r="AI3" s="8" t="s">
        <v>206</v>
      </c>
      <c r="AJ3" s="8" t="s">
        <v>207</v>
      </c>
      <c r="AK3" s="8" t="s">
        <v>208</v>
      </c>
      <c r="AL3" s="8" t="s">
        <v>209</v>
      </c>
      <c r="AM3" s="8" t="s">
        <v>210</v>
      </c>
      <c r="AN3" s="8" t="s">
        <v>211</v>
      </c>
      <c r="AO3" s="8" t="s">
        <v>212</v>
      </c>
      <c r="AP3" s="8" t="s">
        <v>213</v>
      </c>
      <c r="AQ3" s="8" t="s">
        <v>214</v>
      </c>
      <c r="AR3" s="8" t="s">
        <v>215</v>
      </c>
      <c r="AS3" s="8" t="s">
        <v>216</v>
      </c>
      <c r="AT3" s="8" t="s">
        <v>217</v>
      </c>
      <c r="AU3" s="8" t="s">
        <v>218</v>
      </c>
      <c r="AV3" s="8" t="s">
        <v>219</v>
      </c>
      <c r="AW3" s="8" t="s">
        <v>220</v>
      </c>
      <c r="AX3" s="8" t="s">
        <v>221</v>
      </c>
      <c r="AY3" s="8" t="s">
        <v>222</v>
      </c>
      <c r="AZ3" s="8" t="s">
        <v>223</v>
      </c>
      <c r="BA3" s="8" t="s">
        <v>224</v>
      </c>
      <c r="BB3" s="8" t="s">
        <v>225</v>
      </c>
      <c r="BC3" s="8" t="s">
        <v>226</v>
      </c>
      <c r="BD3" s="8" t="s">
        <v>227</v>
      </c>
      <c r="BE3" s="8" t="s">
        <v>228</v>
      </c>
      <c r="BF3" s="12" t="s">
        <v>189</v>
      </c>
      <c r="BG3" s="8" t="s">
        <v>229</v>
      </c>
      <c r="BH3" s="8" t="s">
        <v>230</v>
      </c>
      <c r="BI3" s="8" t="s">
        <v>231</v>
      </c>
      <c r="BJ3" s="12" t="s">
        <v>232</v>
      </c>
      <c r="BK3" s="8" t="s">
        <v>233</v>
      </c>
      <c r="BL3" s="12" t="s">
        <v>234</v>
      </c>
      <c r="BM3" s="8" t="s">
        <v>235</v>
      </c>
      <c r="BN3" s="8" t="s">
        <v>236</v>
      </c>
      <c r="BO3" s="8" t="s">
        <v>237</v>
      </c>
      <c r="BP3" s="8" t="s">
        <v>238</v>
      </c>
      <c r="BQ3" s="8" t="s">
        <v>239</v>
      </c>
      <c r="BR3" s="8" t="s">
        <v>240</v>
      </c>
      <c r="BS3" s="12" t="s">
        <v>241</v>
      </c>
      <c r="BT3" s="8" t="s">
        <v>242</v>
      </c>
      <c r="BU3" s="8" t="s">
        <v>243</v>
      </c>
      <c r="BV3" s="8" t="s">
        <v>414</v>
      </c>
    </row>
    <row r="4" spans="1:74" s="11" customFormat="1" x14ac:dyDescent="0.25">
      <c r="A4" s="56"/>
      <c r="B4" s="11" t="s">
        <v>87</v>
      </c>
      <c r="D4" s="10" t="s">
        <v>418</v>
      </c>
      <c r="E4" s="9" t="s">
        <v>435</v>
      </c>
      <c r="F4" s="9" t="s">
        <v>436</v>
      </c>
      <c r="G4" s="9" t="s">
        <v>437</v>
      </c>
      <c r="H4" s="9" t="s">
        <v>438</v>
      </c>
      <c r="I4" s="9" t="s">
        <v>439</v>
      </c>
      <c r="J4" s="9" t="s">
        <v>440</v>
      </c>
      <c r="K4" s="9" t="s">
        <v>441</v>
      </c>
      <c r="L4" s="10" t="s">
        <v>442</v>
      </c>
      <c r="M4" s="10" t="s">
        <v>443</v>
      </c>
      <c r="N4" s="11" t="s">
        <v>93</v>
      </c>
      <c r="O4" s="9" t="s">
        <v>95</v>
      </c>
      <c r="P4" s="52" t="s">
        <v>104</v>
      </c>
      <c r="Q4" s="52" t="s">
        <v>106</v>
      </c>
      <c r="R4" s="8"/>
      <c r="U4" s="54" t="s">
        <v>115</v>
      </c>
      <c r="V4" s="54" t="s">
        <v>168</v>
      </c>
      <c r="Z4" s="54" t="s">
        <v>173</v>
      </c>
      <c r="AF4" s="54" t="s">
        <v>179</v>
      </c>
      <c r="AG4" s="11" t="s">
        <v>244</v>
      </c>
      <c r="AH4" s="11" t="s">
        <v>245</v>
      </c>
      <c r="AI4" s="11" t="s">
        <v>246</v>
      </c>
      <c r="AJ4" s="11" t="s">
        <v>247</v>
      </c>
      <c r="AK4" s="11" t="s">
        <v>248</v>
      </c>
      <c r="AL4" s="11" t="s">
        <v>249</v>
      </c>
      <c r="AM4" s="11" t="s">
        <v>250</v>
      </c>
      <c r="AN4" s="11" t="s">
        <v>251</v>
      </c>
      <c r="AO4" s="11" t="s">
        <v>252</v>
      </c>
      <c r="AP4" s="11" t="s">
        <v>253</v>
      </c>
      <c r="AQ4" s="11" t="s">
        <v>254</v>
      </c>
      <c r="AR4" s="11" t="s">
        <v>255</v>
      </c>
      <c r="AS4" s="11" t="s">
        <v>256</v>
      </c>
      <c r="AT4" s="11" t="s">
        <v>257</v>
      </c>
      <c r="AU4" s="11" t="s">
        <v>258</v>
      </c>
      <c r="AV4" s="11" t="s">
        <v>259</v>
      </c>
      <c r="AW4" s="11" t="s">
        <v>260</v>
      </c>
      <c r="AX4" s="11" t="s">
        <v>261</v>
      </c>
      <c r="AY4" s="11" t="s">
        <v>262</v>
      </c>
      <c r="AZ4" s="11" t="s">
        <v>263</v>
      </c>
      <c r="BA4" s="11" t="s">
        <v>264</v>
      </c>
      <c r="BB4" s="11" t="s">
        <v>265</v>
      </c>
      <c r="BC4" s="11" t="s">
        <v>266</v>
      </c>
      <c r="BD4" s="11" t="s">
        <v>267</v>
      </c>
      <c r="BE4" s="11" t="s">
        <v>268</v>
      </c>
      <c r="BF4" s="12" t="s">
        <v>190</v>
      </c>
      <c r="BG4" s="11" t="s">
        <v>269</v>
      </c>
      <c r="BH4" s="11" t="s">
        <v>270</v>
      </c>
      <c r="BI4" s="11" t="s">
        <v>271</v>
      </c>
      <c r="BK4" s="11" t="s">
        <v>272</v>
      </c>
      <c r="BL4" s="12" t="s">
        <v>273</v>
      </c>
      <c r="BM4" s="11" t="s">
        <v>274</v>
      </c>
      <c r="BN4" s="11" t="s">
        <v>275</v>
      </c>
      <c r="BO4" s="11" t="s">
        <v>276</v>
      </c>
      <c r="BP4" s="11" t="s">
        <v>277</v>
      </c>
      <c r="BQ4" s="11" t="s">
        <v>278</v>
      </c>
      <c r="BR4" s="11" t="s">
        <v>279</v>
      </c>
      <c r="BT4" s="11" t="s">
        <v>280</v>
      </c>
      <c r="BV4" s="11" t="s">
        <v>281</v>
      </c>
    </row>
    <row r="5" spans="1:74" s="11" customFormat="1" x14ac:dyDescent="0.25">
      <c r="A5" s="56"/>
      <c r="B5" s="11" t="s">
        <v>117</v>
      </c>
      <c r="D5" s="10" t="s">
        <v>419</v>
      </c>
      <c r="E5" s="9" t="s">
        <v>444</v>
      </c>
      <c r="F5" s="9" t="s">
        <v>445</v>
      </c>
      <c r="G5" s="9" t="s">
        <v>446</v>
      </c>
      <c r="H5" s="9" t="s">
        <v>447</v>
      </c>
      <c r="I5" s="9" t="s">
        <v>448</v>
      </c>
      <c r="J5" s="9" t="s">
        <v>449</v>
      </c>
      <c r="K5" s="9" t="s">
        <v>450</v>
      </c>
      <c r="L5" s="10" t="s">
        <v>451</v>
      </c>
      <c r="M5" s="10" t="s">
        <v>452</v>
      </c>
      <c r="N5" s="11" t="s">
        <v>94</v>
      </c>
      <c r="O5" s="52" t="s">
        <v>96</v>
      </c>
      <c r="P5" s="10"/>
      <c r="Q5" s="52" t="s">
        <v>107</v>
      </c>
      <c r="Z5" s="54" t="s">
        <v>174</v>
      </c>
      <c r="AF5" s="54" t="s">
        <v>116</v>
      </c>
      <c r="AG5" s="11" t="s">
        <v>282</v>
      </c>
      <c r="AH5" s="11" t="s">
        <v>283</v>
      </c>
      <c r="AK5" s="11" t="s">
        <v>284</v>
      </c>
      <c r="AL5" s="11" t="s">
        <v>285</v>
      </c>
      <c r="AM5" s="11" t="s">
        <v>286</v>
      </c>
      <c r="AN5" s="11" t="s">
        <v>287</v>
      </c>
      <c r="AO5" s="11" t="s">
        <v>288</v>
      </c>
      <c r="AP5" s="11" t="s">
        <v>289</v>
      </c>
      <c r="AS5" s="11" t="s">
        <v>290</v>
      </c>
      <c r="AT5" s="11" t="s">
        <v>291</v>
      </c>
      <c r="AU5" s="11" t="s">
        <v>292</v>
      </c>
      <c r="AX5" s="11" t="s">
        <v>293</v>
      </c>
      <c r="AZ5" s="11" t="s">
        <v>294</v>
      </c>
      <c r="BA5" s="11" t="s">
        <v>295</v>
      </c>
      <c r="BC5" s="11" t="s">
        <v>296</v>
      </c>
      <c r="BD5" s="11" t="s">
        <v>297</v>
      </c>
      <c r="BF5" s="12" t="s">
        <v>191</v>
      </c>
      <c r="BG5" s="11" t="s">
        <v>298</v>
      </c>
      <c r="BH5" s="11" t="s">
        <v>299</v>
      </c>
      <c r="BI5" s="11" t="s">
        <v>300</v>
      </c>
      <c r="BK5" s="11" t="s">
        <v>301</v>
      </c>
      <c r="BL5" s="12" t="s">
        <v>302</v>
      </c>
      <c r="BM5" s="11" t="s">
        <v>303</v>
      </c>
      <c r="BO5" s="11" t="s">
        <v>304</v>
      </c>
      <c r="BP5" s="11" t="s">
        <v>305</v>
      </c>
      <c r="BQ5" s="11" t="s">
        <v>306</v>
      </c>
      <c r="BR5" s="11" t="s">
        <v>307</v>
      </c>
    </row>
    <row r="6" spans="1:74" s="11" customFormat="1" x14ac:dyDescent="0.25">
      <c r="A6" s="56"/>
      <c r="D6" s="10" t="s">
        <v>420</v>
      </c>
      <c r="E6" s="10" t="s">
        <v>453</v>
      </c>
      <c r="F6" s="10" t="s">
        <v>454</v>
      </c>
      <c r="G6" s="10" t="s">
        <v>455</v>
      </c>
      <c r="H6" s="10" t="s">
        <v>456</v>
      </c>
      <c r="I6" s="10" t="s">
        <v>457</v>
      </c>
      <c r="J6" s="10" t="s">
        <v>458</v>
      </c>
      <c r="K6" s="10" t="s">
        <v>0</v>
      </c>
      <c r="L6" s="10" t="s">
        <v>1</v>
      </c>
      <c r="M6" s="10" t="s">
        <v>2</v>
      </c>
      <c r="O6" s="52" t="s">
        <v>97</v>
      </c>
      <c r="P6" s="10"/>
      <c r="Q6" s="52" t="s">
        <v>108</v>
      </c>
      <c r="AF6" s="54" t="s">
        <v>181</v>
      </c>
      <c r="AG6" s="11" t="s">
        <v>282</v>
      </c>
      <c r="AH6" s="11" t="s">
        <v>308</v>
      </c>
      <c r="AK6" s="11" t="s">
        <v>309</v>
      </c>
      <c r="AL6" s="11" t="s">
        <v>310</v>
      </c>
      <c r="AM6" s="11" t="s">
        <v>311</v>
      </c>
      <c r="AN6" s="11" t="s">
        <v>312</v>
      </c>
      <c r="AO6" s="11" t="s">
        <v>313</v>
      </c>
      <c r="AP6" s="11" t="s">
        <v>314</v>
      </c>
      <c r="AS6" s="11" t="s">
        <v>315</v>
      </c>
      <c r="AT6" s="11" t="s">
        <v>316</v>
      </c>
      <c r="AU6" s="11" t="s">
        <v>317</v>
      </c>
      <c r="AX6" s="11" t="s">
        <v>318</v>
      </c>
      <c r="AZ6" s="11" t="s">
        <v>319</v>
      </c>
      <c r="BA6" s="11" t="s">
        <v>320</v>
      </c>
      <c r="BC6" s="11" t="s">
        <v>321</v>
      </c>
      <c r="BD6" s="11" t="s">
        <v>322</v>
      </c>
      <c r="BF6" s="12" t="s">
        <v>192</v>
      </c>
      <c r="BG6" s="11" t="s">
        <v>323</v>
      </c>
      <c r="BH6" s="11" t="s">
        <v>324</v>
      </c>
      <c r="BI6" s="11" t="s">
        <v>325</v>
      </c>
      <c r="BK6" s="11" t="s">
        <v>326</v>
      </c>
      <c r="BM6" s="11" t="s">
        <v>327</v>
      </c>
      <c r="BO6" s="11" t="s">
        <v>328</v>
      </c>
      <c r="BQ6" s="11" t="s">
        <v>329</v>
      </c>
      <c r="BR6" s="11" t="s">
        <v>330</v>
      </c>
    </row>
    <row r="7" spans="1:74" s="11" customFormat="1" x14ac:dyDescent="0.25">
      <c r="A7" s="56"/>
      <c r="D7" s="10" t="s">
        <v>421</v>
      </c>
      <c r="E7" s="10" t="s">
        <v>3</v>
      </c>
      <c r="F7" s="10" t="s">
        <v>4</v>
      </c>
      <c r="G7" s="10" t="s">
        <v>5</v>
      </c>
      <c r="H7" s="10" t="s">
        <v>6</v>
      </c>
      <c r="I7" s="10" t="s">
        <v>7</v>
      </c>
      <c r="J7" s="10" t="s">
        <v>8</v>
      </c>
      <c r="K7" s="10" t="s">
        <v>9</v>
      </c>
      <c r="L7" s="10" t="s">
        <v>10</v>
      </c>
      <c r="M7" s="11" t="s">
        <v>11</v>
      </c>
      <c r="O7" s="52" t="s">
        <v>98</v>
      </c>
      <c r="P7" s="10"/>
      <c r="Q7" s="10"/>
      <c r="S7" s="57"/>
      <c r="T7" s="57"/>
      <c r="AG7" s="11" t="s">
        <v>331</v>
      </c>
      <c r="AH7" s="11" t="s">
        <v>332</v>
      </c>
      <c r="AK7" s="11" t="s">
        <v>333</v>
      </c>
      <c r="AL7" s="11" t="s">
        <v>334</v>
      </c>
      <c r="AM7" s="11" t="s">
        <v>335</v>
      </c>
      <c r="AN7" s="11" t="s">
        <v>336</v>
      </c>
      <c r="AP7" s="11" t="s">
        <v>337</v>
      </c>
      <c r="AS7" s="11" t="s">
        <v>338</v>
      </c>
      <c r="AT7" s="11" t="s">
        <v>339</v>
      </c>
      <c r="AU7" s="11" t="s">
        <v>340</v>
      </c>
      <c r="AX7" s="11" t="s">
        <v>341</v>
      </c>
      <c r="BA7" s="11" t="s">
        <v>342</v>
      </c>
      <c r="BD7" s="11" t="s">
        <v>343</v>
      </c>
      <c r="BF7" s="12" t="s">
        <v>193</v>
      </c>
      <c r="BH7" s="11" t="s">
        <v>344</v>
      </c>
      <c r="BO7" s="11" t="s">
        <v>345</v>
      </c>
      <c r="BQ7" s="11" t="s">
        <v>346</v>
      </c>
      <c r="BR7" s="11" t="s">
        <v>347</v>
      </c>
    </row>
    <row r="8" spans="1:74" s="11" customFormat="1" x14ac:dyDescent="0.25">
      <c r="A8" s="56"/>
      <c r="D8" s="10" t="s">
        <v>422</v>
      </c>
      <c r="E8" s="10" t="s">
        <v>12</v>
      </c>
      <c r="F8" s="10" t="s">
        <v>13</v>
      </c>
      <c r="G8" s="10" t="s">
        <v>14</v>
      </c>
      <c r="H8" s="10" t="s">
        <v>15</v>
      </c>
      <c r="I8" s="10" t="s">
        <v>16</v>
      </c>
      <c r="J8" s="10" t="s">
        <v>17</v>
      </c>
      <c r="K8" s="10" t="s">
        <v>18</v>
      </c>
      <c r="L8" s="10" t="s">
        <v>19</v>
      </c>
      <c r="M8" s="11" t="s">
        <v>20</v>
      </c>
      <c r="O8" s="52" t="s">
        <v>99</v>
      </c>
      <c r="P8" s="10"/>
      <c r="Q8" s="10"/>
      <c r="S8" s="58"/>
      <c r="AG8" s="11" t="s">
        <v>348</v>
      </c>
      <c r="AH8" s="11" t="s">
        <v>349</v>
      </c>
      <c r="AK8" s="11" t="s">
        <v>350</v>
      </c>
      <c r="AL8" s="11" t="s">
        <v>351</v>
      </c>
      <c r="AM8" s="11" t="s">
        <v>352</v>
      </c>
      <c r="AN8" s="11" t="s">
        <v>353</v>
      </c>
      <c r="AP8" s="11" t="s">
        <v>354</v>
      </c>
      <c r="AS8" s="11" t="s">
        <v>355</v>
      </c>
      <c r="AT8" s="11" t="s">
        <v>356</v>
      </c>
      <c r="AU8" s="11" t="s">
        <v>357</v>
      </c>
      <c r="AX8" s="11" t="s">
        <v>358</v>
      </c>
      <c r="BA8" s="11" t="s">
        <v>359</v>
      </c>
      <c r="BD8" s="11" t="s">
        <v>360</v>
      </c>
      <c r="BF8" s="12" t="s">
        <v>194</v>
      </c>
      <c r="BH8" s="11" t="s">
        <v>361</v>
      </c>
      <c r="BO8" s="11" t="s">
        <v>362</v>
      </c>
      <c r="BR8" s="11" t="s">
        <v>363</v>
      </c>
    </row>
    <row r="9" spans="1:74" s="11" customFormat="1" x14ac:dyDescent="0.25">
      <c r="A9" s="56"/>
      <c r="D9" s="11" t="s">
        <v>423</v>
      </c>
      <c r="E9" s="11" t="s">
        <v>21</v>
      </c>
      <c r="F9" s="11" t="s">
        <v>22</v>
      </c>
      <c r="G9" s="11" t="s">
        <v>23</v>
      </c>
      <c r="H9" s="11" t="s">
        <v>24</v>
      </c>
      <c r="I9" s="11" t="s">
        <v>25</v>
      </c>
      <c r="J9" s="11" t="s">
        <v>26</v>
      </c>
      <c r="K9" s="10" t="s">
        <v>27</v>
      </c>
      <c r="L9" s="10" t="s">
        <v>28</v>
      </c>
      <c r="M9" s="11" t="s">
        <v>29</v>
      </c>
      <c r="O9" s="52" t="s">
        <v>100</v>
      </c>
      <c r="P9" s="10"/>
      <c r="Q9" s="10"/>
      <c r="AH9" s="11" t="s">
        <v>364</v>
      </c>
      <c r="AK9" s="11" t="s">
        <v>365</v>
      </c>
      <c r="AL9" s="11" t="s">
        <v>366</v>
      </c>
      <c r="AM9" s="11" t="s">
        <v>367</v>
      </c>
      <c r="AT9" s="11" t="s">
        <v>368</v>
      </c>
      <c r="AU9" s="11" t="s">
        <v>369</v>
      </c>
      <c r="BF9" s="12" t="s">
        <v>195</v>
      </c>
      <c r="BH9" s="11" t="s">
        <v>370</v>
      </c>
      <c r="BO9" s="11" t="s">
        <v>371</v>
      </c>
      <c r="BR9" s="11" t="s">
        <v>372</v>
      </c>
    </row>
    <row r="10" spans="1:74" s="11" customFormat="1" x14ac:dyDescent="0.25">
      <c r="A10" s="56"/>
      <c r="D10" s="11" t="s">
        <v>424</v>
      </c>
      <c r="E10" s="11" t="s">
        <v>30</v>
      </c>
      <c r="F10" s="11" t="s">
        <v>31</v>
      </c>
      <c r="G10" s="11" t="s">
        <v>32</v>
      </c>
      <c r="H10" s="11" t="s">
        <v>33</v>
      </c>
      <c r="I10" s="11" t="s">
        <v>34</v>
      </c>
      <c r="J10" s="11" t="s">
        <v>35</v>
      </c>
      <c r="K10" s="10" t="s">
        <v>36</v>
      </c>
      <c r="L10" s="11" t="s">
        <v>37</v>
      </c>
      <c r="M10" s="11" t="s">
        <v>38</v>
      </c>
      <c r="O10" s="52" t="s">
        <v>101</v>
      </c>
      <c r="P10" s="10"/>
      <c r="Q10" s="10"/>
      <c r="AH10" s="11" t="s">
        <v>373</v>
      </c>
      <c r="AK10" s="11" t="s">
        <v>374</v>
      </c>
      <c r="AL10" s="11" t="s">
        <v>375</v>
      </c>
      <c r="AM10" s="11" t="s">
        <v>376</v>
      </c>
      <c r="AT10" s="11" t="s">
        <v>377</v>
      </c>
      <c r="AU10" s="11" t="s">
        <v>378</v>
      </c>
      <c r="BF10" s="12" t="s">
        <v>196</v>
      </c>
      <c r="BH10" s="11" t="s">
        <v>379</v>
      </c>
      <c r="BR10" s="11" t="s">
        <v>380</v>
      </c>
    </row>
    <row r="11" spans="1:74" s="11" customFormat="1" x14ac:dyDescent="0.25">
      <c r="A11" s="56"/>
      <c r="D11" s="11" t="s">
        <v>425</v>
      </c>
      <c r="E11" s="11" t="s">
        <v>39</v>
      </c>
      <c r="F11" s="11" t="s">
        <v>40</v>
      </c>
      <c r="G11" s="11" t="s">
        <v>41</v>
      </c>
      <c r="H11" s="11" t="s">
        <v>42</v>
      </c>
      <c r="I11" s="11" t="s">
        <v>43</v>
      </c>
      <c r="J11" s="11" t="s">
        <v>44</v>
      </c>
      <c r="K11" s="11" t="s">
        <v>45</v>
      </c>
      <c r="L11" s="11" t="s">
        <v>46</v>
      </c>
      <c r="M11" s="11" t="s">
        <v>47</v>
      </c>
      <c r="O11" s="52" t="s">
        <v>102</v>
      </c>
      <c r="P11" s="10"/>
      <c r="Q11" s="10"/>
      <c r="AH11" s="11" t="s">
        <v>381</v>
      </c>
      <c r="AK11" s="11" t="s">
        <v>382</v>
      </c>
      <c r="AM11" s="11" t="s">
        <v>383</v>
      </c>
      <c r="AT11" s="11" t="s">
        <v>384</v>
      </c>
      <c r="BF11" s="12" t="s">
        <v>197</v>
      </c>
      <c r="BH11" s="11" t="s">
        <v>385</v>
      </c>
    </row>
    <row r="12" spans="1:74" s="11" customFormat="1" x14ac:dyDescent="0.25">
      <c r="A12" s="56"/>
      <c r="F12" s="11" t="s">
        <v>48</v>
      </c>
      <c r="H12" s="11" t="s">
        <v>49</v>
      </c>
      <c r="I12" s="11" t="s">
        <v>50</v>
      </c>
      <c r="K12" s="11" t="s">
        <v>51</v>
      </c>
      <c r="L12" s="11" t="s">
        <v>52</v>
      </c>
      <c r="M12" s="11" t="s">
        <v>53</v>
      </c>
      <c r="AH12" s="11" t="s">
        <v>386</v>
      </c>
      <c r="AK12" s="11" t="s">
        <v>387</v>
      </c>
      <c r="AM12" s="11" t="s">
        <v>388</v>
      </c>
      <c r="AT12" s="11" t="s">
        <v>389</v>
      </c>
      <c r="BF12" s="12" t="s">
        <v>198</v>
      </c>
      <c r="BH12" s="11" t="s">
        <v>390</v>
      </c>
    </row>
    <row r="13" spans="1:74" s="11" customFormat="1" x14ac:dyDescent="0.25">
      <c r="A13" s="56"/>
      <c r="F13" s="11" t="s">
        <v>54</v>
      </c>
      <c r="H13" s="11" t="s">
        <v>55</v>
      </c>
      <c r="I13" s="11" t="s">
        <v>56</v>
      </c>
      <c r="L13" s="11" t="s">
        <v>57</v>
      </c>
      <c r="M13" s="11" t="s">
        <v>58</v>
      </c>
      <c r="S13" s="58"/>
      <c r="T13" s="59"/>
      <c r="U13" s="59"/>
      <c r="V13" s="60"/>
      <c r="W13" s="60"/>
      <c r="X13" s="59"/>
      <c r="Y13" s="59"/>
      <c r="Z13" s="60"/>
      <c r="AK13" s="11" t="s">
        <v>391</v>
      </c>
      <c r="AM13" s="11" t="s">
        <v>392</v>
      </c>
      <c r="BF13" s="12" t="s">
        <v>199</v>
      </c>
      <c r="BH13" s="11" t="s">
        <v>393</v>
      </c>
    </row>
    <row r="14" spans="1:74" s="11" customFormat="1" x14ac:dyDescent="0.25">
      <c r="A14" s="56"/>
      <c r="H14" s="11" t="s">
        <v>59</v>
      </c>
      <c r="I14" s="11" t="s">
        <v>60</v>
      </c>
      <c r="L14" s="11" t="s">
        <v>61</v>
      </c>
      <c r="M14" s="11" t="s">
        <v>62</v>
      </c>
      <c r="T14" s="60"/>
      <c r="U14" s="60"/>
      <c r="V14" s="59"/>
      <c r="W14" s="59"/>
      <c r="X14" s="60"/>
      <c r="Y14" s="60"/>
      <c r="Z14" s="60"/>
      <c r="AK14" s="11" t="s">
        <v>394</v>
      </c>
      <c r="AM14" s="11" t="s">
        <v>395</v>
      </c>
      <c r="BF14" s="12" t="s">
        <v>200</v>
      </c>
      <c r="BH14" s="11" t="s">
        <v>396</v>
      </c>
    </row>
    <row r="15" spans="1:74" s="11" customFormat="1" x14ac:dyDescent="0.25">
      <c r="A15" s="56"/>
      <c r="H15" s="11" t="s">
        <v>63</v>
      </c>
      <c r="L15" s="11" t="s">
        <v>64</v>
      </c>
      <c r="M15" s="11" t="s">
        <v>65</v>
      </c>
      <c r="T15" s="60"/>
      <c r="U15" s="59"/>
      <c r="V15" s="59"/>
      <c r="W15" s="59"/>
      <c r="AK15" s="11" t="s">
        <v>397</v>
      </c>
      <c r="BF15" s="12" t="s">
        <v>201</v>
      </c>
      <c r="BH15" s="11" t="s">
        <v>398</v>
      </c>
    </row>
    <row r="16" spans="1:74" s="11" customFormat="1" x14ac:dyDescent="0.25">
      <c r="A16" s="56"/>
      <c r="H16" s="11" t="s">
        <v>66</v>
      </c>
      <c r="L16" s="11" t="s">
        <v>67</v>
      </c>
      <c r="T16" s="59"/>
      <c r="U16" s="59"/>
      <c r="V16" s="60"/>
      <c r="W16" s="60"/>
      <c r="AK16" s="11" t="s">
        <v>399</v>
      </c>
      <c r="BF16" s="12" t="s">
        <v>202</v>
      </c>
      <c r="BH16" s="11" t="s">
        <v>400</v>
      </c>
    </row>
    <row r="17" spans="1:60" s="11" customFormat="1" x14ac:dyDescent="0.25">
      <c r="A17" s="56"/>
      <c r="H17" s="11" t="s">
        <v>68</v>
      </c>
      <c r="AK17" s="11" t="s">
        <v>401</v>
      </c>
      <c r="BF17" s="12" t="s">
        <v>203</v>
      </c>
      <c r="BH17" s="11" t="s">
        <v>402</v>
      </c>
    </row>
    <row r="18" spans="1:60" s="11" customFormat="1" x14ac:dyDescent="0.25">
      <c r="A18" s="56"/>
      <c r="H18" s="11" t="s">
        <v>69</v>
      </c>
      <c r="AK18" s="11" t="s">
        <v>403</v>
      </c>
      <c r="BH18" s="11" t="s">
        <v>404</v>
      </c>
    </row>
    <row r="19" spans="1:60" s="11" customFormat="1" x14ac:dyDescent="0.25">
      <c r="A19" s="56"/>
      <c r="H19" s="11" t="s">
        <v>70</v>
      </c>
      <c r="S19" s="58"/>
      <c r="AK19" s="11" t="s">
        <v>405</v>
      </c>
      <c r="BH19" s="11" t="s">
        <v>406</v>
      </c>
    </row>
    <row r="20" spans="1:60" s="11" customFormat="1" x14ac:dyDescent="0.25">
      <c r="A20" s="56"/>
      <c r="H20" s="11" t="s">
        <v>71</v>
      </c>
      <c r="AK20" s="11" t="s">
        <v>407</v>
      </c>
      <c r="BH20" s="11" t="s">
        <v>408</v>
      </c>
    </row>
    <row r="21" spans="1:60" s="11" customFormat="1" x14ac:dyDescent="0.25">
      <c r="A21" s="56"/>
      <c r="BH21" s="11" t="s">
        <v>409</v>
      </c>
    </row>
    <row r="22" spans="1:60" s="11" customFormat="1" x14ac:dyDescent="0.25">
      <c r="A22" s="56"/>
      <c r="X22" s="61"/>
      <c r="BH22" s="11" t="s">
        <v>410</v>
      </c>
    </row>
    <row r="23" spans="1:60" s="11" customFormat="1" x14ac:dyDescent="0.25">
      <c r="A23" s="56"/>
      <c r="S23" s="58"/>
      <c r="BH23" s="11" t="s">
        <v>411</v>
      </c>
    </row>
    <row r="24" spans="1:60" s="11" customFormat="1" x14ac:dyDescent="0.25">
      <c r="A24" s="56"/>
      <c r="X24" s="10"/>
      <c r="BH24" s="11" t="s">
        <v>412</v>
      </c>
    </row>
    <row r="25" spans="1:60" s="11" customFormat="1" x14ac:dyDescent="0.25">
      <c r="A25" s="56"/>
      <c r="BH25" s="11" t="s">
        <v>413</v>
      </c>
    </row>
    <row r="26" spans="1:60" s="11" customFormat="1" x14ac:dyDescent="0.25">
      <c r="A26" s="56"/>
      <c r="S26" s="58"/>
      <c r="Z26" s="62"/>
      <c r="AA26" s="62"/>
      <c r="AB26" s="63"/>
      <c r="AC26" s="63"/>
      <c r="AD26" s="63"/>
      <c r="AE26" s="62"/>
    </row>
    <row r="27" spans="1:60" s="11" customFormat="1" x14ac:dyDescent="0.25">
      <c r="A27" s="56"/>
      <c r="T27" s="62"/>
      <c r="U27" s="62"/>
      <c r="V27" s="63"/>
      <c r="W27" s="63"/>
      <c r="X27" s="63"/>
      <c r="Y27" s="62"/>
    </row>
    <row r="28" spans="1:60" s="11" customFormat="1" x14ac:dyDescent="0.25">
      <c r="A28" s="56"/>
    </row>
    <row r="29" spans="1:60" s="11" customFormat="1" x14ac:dyDescent="0.25">
      <c r="A29" s="56"/>
    </row>
    <row r="30" spans="1:60" s="11" customFormat="1" x14ac:dyDescent="0.25">
      <c r="A30" s="56"/>
    </row>
    <row r="31" spans="1:60" s="11" customFormat="1" x14ac:dyDescent="0.25">
      <c r="A31" s="56"/>
    </row>
    <row r="32" spans="1:60" s="11" customFormat="1" x14ac:dyDescent="0.25">
      <c r="A32" s="56"/>
    </row>
    <row r="33" spans="1:1" s="11" customFormat="1" x14ac:dyDescent="0.25">
      <c r="A33" s="56"/>
    </row>
    <row r="34" spans="1:1" s="11" customFormat="1" x14ac:dyDescent="0.25">
      <c r="A34" s="56"/>
    </row>
    <row r="35" spans="1:1" s="11" customFormat="1" x14ac:dyDescent="0.25">
      <c r="A35" s="56"/>
    </row>
    <row r="36" spans="1:1" s="11" customFormat="1" x14ac:dyDescent="0.25">
      <c r="A36" s="56"/>
    </row>
    <row r="37" spans="1:1" s="11" customFormat="1" x14ac:dyDescent="0.25">
      <c r="A37" s="56"/>
    </row>
    <row r="38" spans="1:1" s="11" customFormat="1" x14ac:dyDescent="0.25">
      <c r="A38" s="56"/>
    </row>
    <row r="39" spans="1:1" s="11" customFormat="1" x14ac:dyDescent="0.25">
      <c r="A39" s="56"/>
    </row>
    <row r="40" spans="1:1" s="11" customFormat="1" x14ac:dyDescent="0.25">
      <c r="A40" s="56"/>
    </row>
    <row r="41" spans="1:1" s="11" customFormat="1" x14ac:dyDescent="0.25">
      <c r="A41" s="56"/>
    </row>
    <row r="42" spans="1:1" s="11" customFormat="1" x14ac:dyDescent="0.25">
      <c r="A42" s="56"/>
    </row>
    <row r="43" spans="1:1" s="11" customFormat="1" x14ac:dyDescent="0.25">
      <c r="A43" s="56"/>
    </row>
    <row r="44" spans="1:1" s="11" customFormat="1" x14ac:dyDescent="0.25">
      <c r="A44" s="56"/>
    </row>
    <row r="45" spans="1:1" s="11" customFormat="1" x14ac:dyDescent="0.25">
      <c r="A45" s="56"/>
    </row>
    <row r="46" spans="1:1" s="11" customFormat="1" x14ac:dyDescent="0.25">
      <c r="A46" s="56"/>
    </row>
    <row r="47" spans="1:1" s="11" customFormat="1" x14ac:dyDescent="0.25">
      <c r="A47" s="56"/>
    </row>
    <row r="48" spans="1:1" s="11" customFormat="1" x14ac:dyDescent="0.25">
      <c r="A48" s="56"/>
    </row>
    <row r="49" spans="1:1" s="11" customFormat="1" x14ac:dyDescent="0.25">
      <c r="A49" s="56"/>
    </row>
    <row r="50" spans="1:1" s="11" customFormat="1" x14ac:dyDescent="0.25">
      <c r="A50" s="56"/>
    </row>
    <row r="51" spans="1:1" s="11" customFormat="1" x14ac:dyDescent="0.25">
      <c r="A51" s="56"/>
    </row>
    <row r="52" spans="1:1" s="11" customFormat="1" x14ac:dyDescent="0.25">
      <c r="A52" s="56"/>
    </row>
    <row r="53" spans="1:1" s="11" customFormat="1" x14ac:dyDescent="0.25">
      <c r="A53" s="56"/>
    </row>
    <row r="54" spans="1:1" s="11" customFormat="1" x14ac:dyDescent="0.25">
      <c r="A54" s="56"/>
    </row>
    <row r="55" spans="1:1" s="11" customFormat="1" x14ac:dyDescent="0.25">
      <c r="A55" s="56"/>
    </row>
    <row r="56" spans="1:1" s="11" customFormat="1" x14ac:dyDescent="0.25">
      <c r="A56" s="56"/>
    </row>
    <row r="57" spans="1:1" s="11" customFormat="1" x14ac:dyDescent="0.25">
      <c r="A57" s="56"/>
    </row>
    <row r="58" spans="1:1" s="11" customFormat="1" x14ac:dyDescent="0.25">
      <c r="A58" s="56"/>
    </row>
    <row r="59" spans="1:1" s="11" customFormat="1" x14ac:dyDescent="0.25">
      <c r="A59" s="56"/>
    </row>
    <row r="60" spans="1:1" s="11" customFormat="1" x14ac:dyDescent="0.25">
      <c r="A60" s="56"/>
    </row>
    <row r="61" spans="1:1" s="11" customFormat="1" x14ac:dyDescent="0.25">
      <c r="A61" s="56"/>
    </row>
    <row r="62" spans="1:1" s="11" customFormat="1" x14ac:dyDescent="0.25">
      <c r="A62" s="56"/>
    </row>
    <row r="63" spans="1:1" s="11" customFormat="1" x14ac:dyDescent="0.25">
      <c r="A63" s="56"/>
    </row>
    <row r="64" spans="1:1" s="11" customFormat="1" x14ac:dyDescent="0.25">
      <c r="A64" s="56"/>
    </row>
    <row r="65" spans="1:1" s="11" customFormat="1" x14ac:dyDescent="0.25">
      <c r="A65" s="56"/>
    </row>
    <row r="66" spans="1:1" s="11" customFormat="1" x14ac:dyDescent="0.25">
      <c r="A66" s="56"/>
    </row>
    <row r="67" spans="1:1" s="11" customFormat="1" x14ac:dyDescent="0.25">
      <c r="A67" s="56"/>
    </row>
    <row r="68" spans="1:1" s="11" customFormat="1" x14ac:dyDescent="0.25">
      <c r="A68" s="56"/>
    </row>
    <row r="69" spans="1:1" s="11" customFormat="1" x14ac:dyDescent="0.25">
      <c r="A69" s="56"/>
    </row>
    <row r="70" spans="1:1" s="11" customFormat="1" x14ac:dyDescent="0.25">
      <c r="A70" s="56"/>
    </row>
    <row r="71" spans="1:1" s="11" customFormat="1" x14ac:dyDescent="0.25">
      <c r="A71" s="56"/>
    </row>
    <row r="72" spans="1:1" s="11" customFormat="1" x14ac:dyDescent="0.25">
      <c r="A72" s="56"/>
    </row>
    <row r="73" spans="1:1" s="11" customFormat="1" x14ac:dyDescent="0.25">
      <c r="A73" s="56"/>
    </row>
    <row r="74" spans="1:1" s="11" customFormat="1" x14ac:dyDescent="0.25">
      <c r="A74" s="56"/>
    </row>
    <row r="75" spans="1:1" s="11" customFormat="1" x14ac:dyDescent="0.25">
      <c r="A75" s="56"/>
    </row>
    <row r="76" spans="1:1" s="11" customFormat="1" x14ac:dyDescent="0.25">
      <c r="A76" s="56"/>
    </row>
    <row r="77" spans="1:1" s="11" customFormat="1" x14ac:dyDescent="0.25">
      <c r="A77" s="56"/>
    </row>
    <row r="78" spans="1:1" s="11" customFormat="1" x14ac:dyDescent="0.25">
      <c r="A78" s="56"/>
    </row>
    <row r="79" spans="1:1" s="11" customFormat="1" x14ac:dyDescent="0.25">
      <c r="A79" s="56"/>
    </row>
    <row r="80" spans="1:1" s="11" customFormat="1" x14ac:dyDescent="0.25">
      <c r="A80" s="56"/>
    </row>
    <row r="81" spans="1:1" s="11" customFormat="1" x14ac:dyDescent="0.25">
      <c r="A81" s="56"/>
    </row>
    <row r="82" spans="1:1" s="11" customFormat="1" x14ac:dyDescent="0.25">
      <c r="A82" s="56"/>
    </row>
    <row r="83" spans="1:1" s="11" customFormat="1" x14ac:dyDescent="0.25">
      <c r="A83" s="56"/>
    </row>
    <row r="84" spans="1:1" s="11" customFormat="1" x14ac:dyDescent="0.25">
      <c r="A84" s="56"/>
    </row>
    <row r="85" spans="1:1" s="11" customFormat="1" x14ac:dyDescent="0.25">
      <c r="A85" s="56"/>
    </row>
    <row r="86" spans="1:1" s="11" customFormat="1" x14ac:dyDescent="0.25">
      <c r="A86" s="56"/>
    </row>
    <row r="87" spans="1:1" s="11" customFormat="1" x14ac:dyDescent="0.25">
      <c r="A87" s="56"/>
    </row>
    <row r="88" spans="1:1" s="11" customFormat="1" x14ac:dyDescent="0.25">
      <c r="A88" s="56"/>
    </row>
    <row r="89" spans="1:1" s="11" customFormat="1" x14ac:dyDescent="0.25">
      <c r="A89" s="56"/>
    </row>
    <row r="90" spans="1:1" s="11" customFormat="1" x14ac:dyDescent="0.25">
      <c r="A90" s="56"/>
    </row>
    <row r="91" spans="1:1" s="11" customFormat="1" x14ac:dyDescent="0.25">
      <c r="A91" s="56"/>
    </row>
    <row r="92" spans="1:1" s="11" customFormat="1" x14ac:dyDescent="0.25">
      <c r="A92" s="56"/>
    </row>
    <row r="93" spans="1:1" s="11" customFormat="1" x14ac:dyDescent="0.25">
      <c r="A93" s="56"/>
    </row>
    <row r="94" spans="1:1" s="11" customFormat="1" x14ac:dyDescent="0.25">
      <c r="A94" s="56"/>
    </row>
    <row r="95" spans="1:1" s="11" customFormat="1" x14ac:dyDescent="0.25">
      <c r="A95" s="56"/>
    </row>
    <row r="96" spans="1:1" s="11" customFormat="1" x14ac:dyDescent="0.25">
      <c r="A96" s="56"/>
    </row>
    <row r="97" spans="1:1" s="11" customFormat="1" x14ac:dyDescent="0.25">
      <c r="A97" s="56"/>
    </row>
    <row r="98" spans="1:1" s="11" customFormat="1" x14ac:dyDescent="0.25">
      <c r="A98" s="56"/>
    </row>
    <row r="99" spans="1:1" s="11" customFormat="1" x14ac:dyDescent="0.25">
      <c r="A99" s="56"/>
    </row>
    <row r="100" spans="1:1" s="11" customFormat="1" x14ac:dyDescent="0.25">
      <c r="A100" s="56"/>
    </row>
    <row r="101" spans="1:1" s="11" customFormat="1" x14ac:dyDescent="0.25">
      <c r="A101" s="56"/>
    </row>
    <row r="102" spans="1:1" s="11" customFormat="1" x14ac:dyDescent="0.25">
      <c r="A102" s="56"/>
    </row>
    <row r="103" spans="1:1" s="11" customFormat="1" x14ac:dyDescent="0.25">
      <c r="A103" s="56"/>
    </row>
    <row r="104" spans="1:1" s="11" customFormat="1" x14ac:dyDescent="0.25">
      <c r="A104" s="56"/>
    </row>
    <row r="105" spans="1:1" s="11" customFormat="1" x14ac:dyDescent="0.25">
      <c r="A105" s="56"/>
    </row>
    <row r="106" spans="1:1" s="11" customFormat="1" x14ac:dyDescent="0.25">
      <c r="A106" s="56"/>
    </row>
    <row r="107" spans="1:1" s="11" customFormat="1" x14ac:dyDescent="0.25">
      <c r="A107" s="56"/>
    </row>
    <row r="108" spans="1:1" s="11" customFormat="1" x14ac:dyDescent="0.25">
      <c r="A108" s="56"/>
    </row>
    <row r="109" spans="1:1" s="11" customFormat="1" x14ac:dyDescent="0.25">
      <c r="A109" s="56"/>
    </row>
    <row r="110" spans="1:1" s="11" customFormat="1" x14ac:dyDescent="0.25">
      <c r="A110" s="56"/>
    </row>
    <row r="111" spans="1:1" s="11" customFormat="1" x14ac:dyDescent="0.25">
      <c r="A111" s="56"/>
    </row>
    <row r="112" spans="1:1" s="11" customFormat="1" x14ac:dyDescent="0.25">
      <c r="A112" s="56"/>
    </row>
    <row r="113" spans="1:1" s="11" customFormat="1" x14ac:dyDescent="0.25">
      <c r="A113" s="56"/>
    </row>
    <row r="114" spans="1:1" s="11" customFormat="1" x14ac:dyDescent="0.25">
      <c r="A114" s="56"/>
    </row>
    <row r="115" spans="1:1" s="11" customFormat="1" x14ac:dyDescent="0.25">
      <c r="A115" s="56"/>
    </row>
    <row r="116" spans="1:1" s="11" customFormat="1" x14ac:dyDescent="0.25">
      <c r="A116" s="56"/>
    </row>
    <row r="117" spans="1:1" s="11" customFormat="1" x14ac:dyDescent="0.25">
      <c r="A117" s="56"/>
    </row>
    <row r="118" spans="1:1" s="11" customFormat="1" x14ac:dyDescent="0.25">
      <c r="A118" s="56"/>
    </row>
    <row r="119" spans="1:1" s="11" customFormat="1" x14ac:dyDescent="0.25">
      <c r="A119" s="56"/>
    </row>
    <row r="120" spans="1:1" s="11" customFormat="1" x14ac:dyDescent="0.25">
      <c r="A120" s="56"/>
    </row>
    <row r="121" spans="1:1" s="11" customFormat="1" x14ac:dyDescent="0.25">
      <c r="A121" s="56"/>
    </row>
    <row r="122" spans="1:1" s="11" customFormat="1" x14ac:dyDescent="0.25">
      <c r="A122" s="56"/>
    </row>
    <row r="123" spans="1:1" s="11" customFormat="1" x14ac:dyDescent="0.25">
      <c r="A123" s="56"/>
    </row>
    <row r="124" spans="1:1" s="11" customFormat="1" x14ac:dyDescent="0.25">
      <c r="A124" s="56"/>
    </row>
    <row r="125" spans="1:1" s="11" customFormat="1" x14ac:dyDescent="0.25">
      <c r="A125" s="56"/>
    </row>
    <row r="126" spans="1:1" s="11" customFormat="1" x14ac:dyDescent="0.25">
      <c r="A126" s="56"/>
    </row>
    <row r="127" spans="1:1" s="11" customFormat="1" x14ac:dyDescent="0.25">
      <c r="A127" s="56"/>
    </row>
    <row r="128" spans="1:1" s="11" customFormat="1" x14ac:dyDescent="0.25">
      <c r="A128" s="56"/>
    </row>
    <row r="129" spans="1:1" s="11" customFormat="1" x14ac:dyDescent="0.25">
      <c r="A129" s="56"/>
    </row>
    <row r="130" spans="1:1" s="11" customFormat="1" x14ac:dyDescent="0.25">
      <c r="A130" s="56"/>
    </row>
    <row r="131" spans="1:1" s="11" customFormat="1" x14ac:dyDescent="0.25">
      <c r="A131" s="56"/>
    </row>
    <row r="132" spans="1:1" s="11" customFormat="1" x14ac:dyDescent="0.25">
      <c r="A132" s="56"/>
    </row>
    <row r="133" spans="1:1" s="11" customFormat="1" x14ac:dyDescent="0.25">
      <c r="A133" s="56"/>
    </row>
    <row r="134" spans="1:1" s="11" customFormat="1" x14ac:dyDescent="0.25">
      <c r="A134" s="56"/>
    </row>
    <row r="135" spans="1:1" s="11" customFormat="1" x14ac:dyDescent="0.25">
      <c r="A135" s="56"/>
    </row>
    <row r="136" spans="1:1" s="11" customFormat="1" x14ac:dyDescent="0.25">
      <c r="A136" s="56"/>
    </row>
    <row r="137" spans="1:1" s="11" customFormat="1" x14ac:dyDescent="0.25">
      <c r="A137" s="56"/>
    </row>
    <row r="138" spans="1:1" s="11" customFormat="1" x14ac:dyDescent="0.25">
      <c r="A138" s="56"/>
    </row>
    <row r="139" spans="1:1" s="11" customFormat="1" x14ac:dyDescent="0.25">
      <c r="A139" s="56"/>
    </row>
    <row r="140" spans="1:1" s="11" customFormat="1" x14ac:dyDescent="0.25">
      <c r="A140" s="56"/>
    </row>
    <row r="141" spans="1:1" s="11" customFormat="1" x14ac:dyDescent="0.25">
      <c r="A141" s="56"/>
    </row>
    <row r="142" spans="1:1" s="11" customFormat="1" x14ac:dyDescent="0.25">
      <c r="A142" s="56"/>
    </row>
    <row r="143" spans="1:1" s="11" customFormat="1" x14ac:dyDescent="0.25">
      <c r="A143" s="56"/>
    </row>
    <row r="144" spans="1:1" s="11" customFormat="1" x14ac:dyDescent="0.25">
      <c r="A144" s="56"/>
    </row>
    <row r="145" spans="1:1" s="11" customFormat="1" x14ac:dyDescent="0.25">
      <c r="A145" s="56"/>
    </row>
    <row r="146" spans="1:1" s="11" customFormat="1" x14ac:dyDescent="0.25">
      <c r="A146" s="56"/>
    </row>
    <row r="147" spans="1:1" s="11" customFormat="1" x14ac:dyDescent="0.25">
      <c r="A147" s="56"/>
    </row>
    <row r="148" spans="1:1" s="11" customFormat="1" x14ac:dyDescent="0.25">
      <c r="A148" s="56"/>
    </row>
    <row r="149" spans="1:1" s="11" customFormat="1" x14ac:dyDescent="0.25">
      <c r="A149" s="56"/>
    </row>
    <row r="150" spans="1:1" s="11" customFormat="1" x14ac:dyDescent="0.25">
      <c r="A150" s="56"/>
    </row>
    <row r="151" spans="1:1" s="11" customFormat="1" x14ac:dyDescent="0.25">
      <c r="A151" s="56"/>
    </row>
    <row r="152" spans="1:1" s="11" customFormat="1" x14ac:dyDescent="0.25">
      <c r="A152" s="56"/>
    </row>
    <row r="153" spans="1:1" s="11" customFormat="1" x14ac:dyDescent="0.25">
      <c r="A153" s="56"/>
    </row>
    <row r="154" spans="1:1" s="11" customFormat="1" x14ac:dyDescent="0.25">
      <c r="A154" s="56"/>
    </row>
    <row r="155" spans="1:1" s="11" customFormat="1" x14ac:dyDescent="0.25">
      <c r="A155" s="56"/>
    </row>
    <row r="156" spans="1:1" s="11" customFormat="1" x14ac:dyDescent="0.25">
      <c r="A156" s="56"/>
    </row>
    <row r="157" spans="1:1" s="11" customFormat="1" x14ac:dyDescent="0.25">
      <c r="A157" s="56"/>
    </row>
    <row r="158" spans="1:1" s="11" customFormat="1" x14ac:dyDescent="0.25">
      <c r="A158" s="56"/>
    </row>
    <row r="159" spans="1:1" s="11" customFormat="1" x14ac:dyDescent="0.25">
      <c r="A159" s="56"/>
    </row>
    <row r="160" spans="1:1" s="11" customFormat="1" x14ac:dyDescent="0.25">
      <c r="A160" s="56"/>
    </row>
    <row r="161" spans="1:1" s="11" customFormat="1" x14ac:dyDescent="0.25">
      <c r="A161" s="56"/>
    </row>
    <row r="162" spans="1:1" s="11" customFormat="1" x14ac:dyDescent="0.25">
      <c r="A162" s="56"/>
    </row>
    <row r="163" spans="1:1" s="11" customFormat="1" x14ac:dyDescent="0.25">
      <c r="A163" s="56"/>
    </row>
    <row r="164" spans="1:1" s="11" customFormat="1" x14ac:dyDescent="0.25">
      <c r="A164" s="56"/>
    </row>
    <row r="165" spans="1:1" s="11" customFormat="1" x14ac:dyDescent="0.25">
      <c r="A165" s="56"/>
    </row>
    <row r="166" spans="1:1" s="11" customFormat="1" x14ac:dyDescent="0.25">
      <c r="A166" s="56"/>
    </row>
    <row r="167" spans="1:1" s="11" customFormat="1" x14ac:dyDescent="0.25">
      <c r="A167" s="56"/>
    </row>
    <row r="168" spans="1:1" s="11" customFormat="1" x14ac:dyDescent="0.25">
      <c r="A168" s="56"/>
    </row>
    <row r="169" spans="1:1" s="11" customFormat="1" x14ac:dyDescent="0.25">
      <c r="A169" s="56"/>
    </row>
    <row r="170" spans="1:1" s="11" customFormat="1" x14ac:dyDescent="0.25">
      <c r="A170" s="56"/>
    </row>
    <row r="171" spans="1:1" s="11" customFormat="1" x14ac:dyDescent="0.25">
      <c r="A171" s="56"/>
    </row>
    <row r="172" spans="1:1" s="13" customFormat="1" x14ac:dyDescent="0.2">
      <c r="A172" s="64"/>
    </row>
    <row r="173" spans="1:1" s="13" customFormat="1" x14ac:dyDescent="0.2">
      <c r="A173" s="64"/>
    </row>
    <row r="174" spans="1:1" s="13" customFormat="1" x14ac:dyDescent="0.2">
      <c r="A174" s="64"/>
    </row>
    <row r="175" spans="1:1" s="13" customFormat="1" x14ac:dyDescent="0.2">
      <c r="A175" s="64"/>
    </row>
    <row r="176" spans="1:1" s="13" customFormat="1" x14ac:dyDescent="0.2">
      <c r="A176" s="64"/>
    </row>
    <row r="177" spans="1:1" s="13" customFormat="1" x14ac:dyDescent="0.2">
      <c r="A177" s="64"/>
    </row>
    <row r="178" spans="1:1" s="13" customFormat="1" x14ac:dyDescent="0.2">
      <c r="A178" s="64"/>
    </row>
    <row r="179" spans="1:1" s="13" customFormat="1" x14ac:dyDescent="0.2">
      <c r="A179" s="64"/>
    </row>
    <row r="180" spans="1:1" s="13" customFormat="1" x14ac:dyDescent="0.2">
      <c r="A180" s="64"/>
    </row>
    <row r="181" spans="1:1" s="13" customFormat="1" x14ac:dyDescent="0.2">
      <c r="A181" s="64"/>
    </row>
    <row r="182" spans="1:1" s="13" customFormat="1" x14ac:dyDescent="0.2">
      <c r="A182" s="64"/>
    </row>
    <row r="183" spans="1:1" s="13" customFormat="1" x14ac:dyDescent="0.2">
      <c r="A183" s="64"/>
    </row>
    <row r="184" spans="1:1" s="13" customFormat="1" x14ac:dyDescent="0.2">
      <c r="A184" s="64"/>
    </row>
    <row r="185" spans="1:1" s="13" customFormat="1" x14ac:dyDescent="0.2">
      <c r="A185" s="64"/>
    </row>
    <row r="186" spans="1:1" s="13" customFormat="1" x14ac:dyDescent="0.2">
      <c r="A186" s="64"/>
    </row>
    <row r="187" spans="1:1" s="13" customFormat="1" x14ac:dyDescent="0.2">
      <c r="A187" s="64"/>
    </row>
    <row r="188" spans="1:1" s="13" customFormat="1" x14ac:dyDescent="0.2">
      <c r="A188" s="64"/>
    </row>
    <row r="189" spans="1:1" s="13" customFormat="1" x14ac:dyDescent="0.2">
      <c r="A189" s="64"/>
    </row>
    <row r="190" spans="1:1" s="13" customFormat="1" x14ac:dyDescent="0.2">
      <c r="A190" s="64"/>
    </row>
    <row r="191" spans="1:1" s="13" customFormat="1" x14ac:dyDescent="0.2">
      <c r="A191" s="64"/>
    </row>
    <row r="192" spans="1:1" s="13" customFormat="1" x14ac:dyDescent="0.2">
      <c r="A192" s="64"/>
    </row>
  </sheetData>
  <sheetProtection sheet="1" objects="1" scenarios="1" selectLockedCells="1" selectUnlockedCells="1"/>
  <phoneticPr fontId="26" type="noConversion"/>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47</vt:i4>
      </vt:variant>
    </vt:vector>
  </HeadingPairs>
  <TitlesOfParts>
    <vt:vector size="49" baseType="lpstr">
      <vt:lpstr>Matriz</vt:lpstr>
      <vt:lpstr>Validadores (2)</vt:lpstr>
      <vt:lpstr>_01_Pilar_Igualdad_de_Calidad_de_Vida</vt:lpstr>
      <vt:lpstr>_01_Prevención_y_atención_de_la_maternidad_y_la_paternidad_tempranas</vt:lpstr>
      <vt:lpstr>_02_Desarrollo_integral_desde_la_gestación_hasta_la_adolescencia</vt:lpstr>
      <vt:lpstr>_02_Pilar_Democracia_Urbana</vt:lpstr>
      <vt:lpstr>_03_Pilar_Construcción_de_Comunidad_y_Cultura_Ciudadana</vt:lpstr>
      <vt:lpstr>_04_Familias_protegidas_y_adaptadas_al_cambio_climático</vt:lpstr>
      <vt:lpstr>_05_Desarrollo_integral_para_la_felicidad_y_el_ejercicio_de_la_ciudadanía</vt:lpstr>
      <vt:lpstr>_06_Calidad_educativa_para_todos</vt:lpstr>
      <vt:lpstr>_07_Inclusión_educativa_para_la_equidad</vt:lpstr>
      <vt:lpstr>_08_Acceso_con_calidad_a_la_educación_superior</vt:lpstr>
      <vt:lpstr>_09_Atención_integral_y_eficiente_en_salud</vt:lpstr>
      <vt:lpstr>_11_Mejores_oportunidades_para_el_desarrollo_a_través_de_la_cultura_la_recreación_y_el_deporte</vt:lpstr>
      <vt:lpstr>_16_Integración_social_para_una_ciudad_de_oportunidades</vt:lpstr>
      <vt:lpstr>_17_Espacio_público_derecho_de_todos</vt:lpstr>
      <vt:lpstr>_19_Seguridad_y_convivencia_para_todos</vt:lpstr>
      <vt:lpstr>_21_Justicia_para_todos_consolidación_del_sistema_distrital_de_justicia</vt:lpstr>
      <vt:lpstr>_22_Bogotá_vive_los_derechos_humanos</vt:lpstr>
      <vt:lpstr>_25_Cambio_cultural_y_construcción_del_tejido_social_para_la_vida</vt:lpstr>
      <vt:lpstr>_Pilar_Eje</vt:lpstr>
      <vt:lpstr>_Sector_Ambiente</vt:lpstr>
      <vt:lpstr>_Sector_Cultura_Recreación_y_Deporte</vt:lpstr>
      <vt:lpstr>_Sector_Desarrollo_Económico_Industria_y_Turismo</vt:lpstr>
      <vt:lpstr>_Sector_Educación</vt:lpstr>
      <vt:lpstr>_Sector_Gestión_Jurídica</vt:lpstr>
      <vt:lpstr>_Sector_Gestión_Pública</vt:lpstr>
      <vt:lpstr>_Sector_Gobierno</vt:lpstr>
      <vt:lpstr>_Sector_Hábitat</vt:lpstr>
      <vt:lpstr>_Sector_Hacienda</vt:lpstr>
      <vt:lpstr>_Sector_Integración_Social</vt:lpstr>
      <vt:lpstr>_Sector_Movilidad</vt:lpstr>
      <vt:lpstr>_Sector_Mujer</vt:lpstr>
      <vt:lpstr>_Sector_Planeación</vt:lpstr>
      <vt:lpstr>_Sector_Salud</vt:lpstr>
      <vt:lpstr>_Sector_Seguridad_Convivencia_y_Justicia</vt:lpstr>
      <vt:lpstr>Derecho_a_la_salud</vt:lpstr>
      <vt:lpstr>Derecho_al_ambiente_sano_y_al_hábitat</vt:lpstr>
      <vt:lpstr>Derecho_al_trabajo</vt:lpstr>
      <vt:lpstr>Derechos_a_la_educación_y_la_tecnología</vt:lpstr>
      <vt:lpstr>Derechos_a_la_equidad_y_no_discriminación</vt:lpstr>
      <vt:lpstr>Derechos_a_la_participación_y_organización</vt:lpstr>
      <vt:lpstr>Derechos_a_la_recreación_y_al_deporte</vt:lpstr>
      <vt:lpstr>Derechos_a_la_vida_libertad_y_seguridad</vt:lpstr>
      <vt:lpstr>Derechos_a_las_expresiones_culturales_artísticas_turísticas_y_del_patrimonio</vt:lpstr>
      <vt:lpstr>Dimensiones</vt:lpstr>
      <vt:lpstr>Periodo</vt:lpstr>
      <vt:lpstr>Política_Pública</vt:lpstr>
      <vt:lpstr>Sector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Alexandra Lopez Garcia</dc:creator>
  <cp:lastModifiedBy>Luz Merling Garcia Retabizca</cp:lastModifiedBy>
  <dcterms:created xsi:type="dcterms:W3CDTF">2017-01-11T16:19:29Z</dcterms:created>
  <dcterms:modified xsi:type="dcterms:W3CDTF">2017-10-05T16:36:08Z</dcterms:modified>
</cp:coreProperties>
</file>